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30" sheetId="30" r:id="rId30"/>
    <sheet name="31" sheetId="31" r:id="rId31"/>
  </sheets>
  <definedNames>
    <definedName name="Accommodation">NA()</definedName>
    <definedName name="Actors">NA()</definedName>
    <definedName name="Camera">NA()</definedName>
    <definedName name="Direction">'Titulní list'!$A$47</definedName>
    <definedName name="Editing">NA()</definedName>
    <definedName name="GeneralExp_">NA()</definedName>
    <definedName name="Grip">NA()</definedName>
    <definedName name="Laboratory">NA()</definedName>
    <definedName name="Lighting">NA()</definedName>
    <definedName name="Locations">NA()</definedName>
    <definedName name="MakeUp">NA()</definedName>
    <definedName name="Production">'Titulní list'!$A$117</definedName>
    <definedName name="Props">NA()</definedName>
    <definedName name="SetDesign">NA()</definedName>
    <definedName name="SetOperations">NA()</definedName>
    <definedName name="SFX">NA()</definedName>
    <definedName name="Sound">NA()</definedName>
    <definedName name="Transport">NA()</definedName>
    <definedName name="Wardrobe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78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3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9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47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</commentList>
</comments>
</file>

<file path=xl/sharedStrings.xml><?xml version="1.0" encoding="utf-8"?>
<sst xmlns="http://schemas.openxmlformats.org/spreadsheetml/2006/main" count="1097" uniqueCount="347">
  <si>
    <t>Žadatel</t>
  </si>
  <si>
    <t>Název projektu</t>
  </si>
  <si>
    <t>Číslo projektu přidělené Fondem</t>
  </si>
  <si>
    <t>Částky uvádějte v Kč (bez DPH)</t>
  </si>
  <si>
    <t>Rozpočet celkových 
nákladů AVD</t>
  </si>
  <si>
    <t>Rozpočet – uznatelné náklady dle § 42 odst. 4 a)</t>
  </si>
  <si>
    <t>Rozpočet – uznatelné náklady dle § 42 odst. 4 b)</t>
  </si>
  <si>
    <t>Rozpočet – uznatelné náklady dle § 42 odst. 4 c)</t>
  </si>
  <si>
    <r>
      <rPr>
        <sz val="9.5"/>
        <color indexed="8"/>
        <rFont val="Arial"/>
        <family val="2"/>
      </rPr>
      <t xml:space="preserve">Na titulním listu vyplňte prosím pouze zeleně vyznačené položky (také na konci listu). </t>
    </r>
    <r>
      <rPr>
        <sz val="9.5"/>
        <color indexed="8"/>
        <rFont val="Arial"/>
        <family val="2"/>
      </rPr>
      <t>Ostatní položky se automaticky načítají z jednotlivých listů vyúčtování.</t>
    </r>
  </si>
  <si>
    <t>XX-XX</t>
  </si>
  <si>
    <t>Neuznatelné náklady</t>
  </si>
  <si>
    <t>Vývoj - scénář (literární příprava)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</si>
  <si>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</si>
  <si>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</si>
  <si>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</si>
  <si>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</si>
  <si>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</si>
  <si>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</si>
  <si>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</si>
  <si>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</si>
  <si>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</si>
  <si>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</si>
  <si>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</si>
  <si>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</si>
  <si>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</si>
  <si>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>Celkem</t>
  </si>
  <si>
    <t>Development - kompletní vývoj projektu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</si>
  <si>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</si>
  <si>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</si>
  <si>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</si>
  <si>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</si>
  <si>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</si>
  <si>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</si>
  <si>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</si>
  <si>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</si>
  <si>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</si>
  <si>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</si>
  <si>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</si>
  <si>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</si>
  <si>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</si>
  <si>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</si>
  <si>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</si>
  <si>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</si>
  <si>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</si>
  <si>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</si>
  <si>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</si>
  <si>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</si>
  <si>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</si>
  <si>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</si>
  <si>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</si>
  <si>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</si>
  <si>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</si>
  <si>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</si>
  <si>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</si>
  <si>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</si>
  <si>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</si>
  <si>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</si>
  <si>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</si>
  <si>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</si>
  <si>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>Producenti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</si>
  <si>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</si>
  <si>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</si>
  <si>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</si>
  <si>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</si>
  <si>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</si>
  <si>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</si>
  <si>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Režie</t>
  </si>
  <si>
    <t>Režisér</t>
  </si>
  <si>
    <t>Spolurežisér</t>
  </si>
  <si>
    <t>Účinkující</t>
  </si>
  <si>
    <t>Hlavní účinkující</t>
  </si>
  <si>
    <t>Vedlejší účinkující</t>
  </si>
  <si>
    <t>Castingové služby</t>
  </si>
  <si>
    <t>Epizody, souhlasy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</si>
  <si>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</si>
  <si>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</si>
  <si>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</si>
  <si>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</si>
  <si>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</si>
  <si>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</si>
  <si>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</si>
  <si>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Zvláštní výkony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</si>
  <si>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</si>
  <si>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</si>
  <si>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</si>
  <si>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</si>
  <si>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</si>
  <si>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</si>
  <si>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</si>
  <si>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</si>
  <si>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Režijní štáb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</si>
  <si>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</si>
  <si>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</si>
  <si>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</si>
  <si>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</si>
  <si>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</si>
  <si>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</si>
  <si>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>Ostatní režijní štáb</t>
  </si>
  <si>
    <t>Produkce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</si>
  <si>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</si>
  <si>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</si>
  <si>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</si>
  <si>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</si>
  <si>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</si>
  <si>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</si>
  <si>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</si>
  <si>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</si>
  <si>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</si>
  <si>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</si>
  <si>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</si>
  <si>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</si>
  <si>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</si>
  <si>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</si>
  <si>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</si>
  <si>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</si>
  <si>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</si>
  <si>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</si>
  <si>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</si>
  <si>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</si>
  <si>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</si>
  <si>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</si>
  <si>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</si>
  <si>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</si>
  <si>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</si>
  <si>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</si>
  <si>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</si>
  <si>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</si>
  <si>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</si>
  <si>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</si>
  <si>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</si>
  <si>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</si>
  <si>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Osvětlovací technika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</si>
  <si>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</si>
  <si>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</si>
  <si>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</si>
  <si>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</si>
  <si>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</si>
  <si>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</si>
  <si>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</si>
  <si>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</si>
  <si>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</si>
  <si>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</si>
  <si>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</si>
  <si>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</si>
  <si>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</si>
  <si>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</si>
  <si>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</si>
  <si>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</si>
  <si>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</si>
  <si>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</si>
  <si>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</si>
  <si>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 xml:space="preserve">Materiál / zpracování dat během natáčení / laboratoře </t>
  </si>
  <si>
    <t>Záznamová média a disky</t>
  </si>
  <si>
    <t>Zpracování a archivace dat (datamanagment)</t>
  </si>
  <si>
    <t>Filmová surovina</t>
  </si>
  <si>
    <t>Služby filmových laboratoří</t>
  </si>
  <si>
    <t>Zvuk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</si>
  <si>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</si>
  <si>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</si>
  <si>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</si>
  <si>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</si>
  <si>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</si>
  <si>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</si>
  <si>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</si>
  <si>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</si>
  <si>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</si>
  <si>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</si>
  <si>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</si>
  <si>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</si>
  <si>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</si>
  <si>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Stavba dekorací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</si>
  <si>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</si>
  <si>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</si>
  <si>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</si>
  <si>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</si>
  <si>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</si>
  <si>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</si>
  <si>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</si>
  <si>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</si>
  <si>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Doprava </t>
  </si>
  <si>
    <t>Rekvizity, set dressing, zvířata, hrací dopr. prostředky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</si>
  <si>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</si>
  <si>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</si>
  <si>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</si>
  <si>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</si>
  <si>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</si>
  <si>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</si>
  <si>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</si>
  <si>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</si>
  <si>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</si>
  <si>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</si>
  <si>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</si>
  <si>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</si>
  <si>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</si>
  <si>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</si>
  <si>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Speciální efekty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</si>
  <si>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</si>
  <si>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</si>
  <si>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</si>
  <si>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</si>
  <si>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</si>
  <si>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</si>
  <si>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Kostýmy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</si>
  <si>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</si>
  <si>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</si>
  <si>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</si>
  <si>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</si>
  <si>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</si>
  <si>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</si>
  <si>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</si>
  <si>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</si>
  <si>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</si>
  <si>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</si>
  <si>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</si>
  <si>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</si>
  <si>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</si>
  <si>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</si>
  <si>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</si>
  <si>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 xml:space="preserve">Lokace, ateliéry, kanceláře 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</si>
  <si>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</si>
  <si>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</si>
  <si>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</si>
  <si>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</si>
  <si>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</si>
  <si>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</si>
  <si>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</si>
  <si>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</si>
  <si>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</si>
  <si>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</si>
  <si>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</si>
  <si>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</si>
  <si>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</si>
  <si>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</si>
  <si>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</si>
  <si>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</si>
  <si>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</si>
  <si>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</si>
  <si>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</si>
  <si>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</si>
  <si>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</si>
  <si>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</si>
  <si>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</si>
  <si>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</si>
  <si>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Ubytování, diety, cestovné, catering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</si>
  <si>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</si>
  <si>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</si>
  <si>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</si>
  <si>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</si>
  <si>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</si>
  <si>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</si>
  <si>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</si>
  <si>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</si>
  <si>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</si>
  <si>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</si>
  <si>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</si>
  <si>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</si>
  <si>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</si>
  <si>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Postprodukce - obrazová včetně VFX a animací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</si>
  <si>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</si>
  <si>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</si>
  <si>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</si>
  <si>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</si>
  <si>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</si>
  <si>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</si>
  <si>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</si>
  <si>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</si>
  <si>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</si>
  <si>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</si>
  <si>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Materiál</t>
  </si>
  <si>
    <t>Kontrolní projekce</t>
  </si>
  <si>
    <t>Obrazové archívní materiály (licence, přepisy ad.)</t>
  </si>
  <si>
    <t>Postprodukce – zvuk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</si>
  <si>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</si>
  <si>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</si>
  <si>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</si>
  <si>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</si>
  <si>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</si>
  <si>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</si>
  <si>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</si>
  <si>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</si>
  <si>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</si>
  <si>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</si>
  <si>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</si>
  <si>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</si>
  <si>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</si>
  <si>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</si>
  <si>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</si>
  <si>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</si>
  <si>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</si>
  <si>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Postprodukce - produkční náklady</t>
  </si>
  <si>
    <t>Vedoucí postprodukce</t>
  </si>
  <si>
    <t>Ubytování během postprodukce</t>
  </si>
  <si>
    <t>Cestovné během postprodukce</t>
  </si>
  <si>
    <t xml:space="preserve">Delivery materiály 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</si>
  <si>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</si>
  <si>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</si>
  <si>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</si>
  <si>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</si>
  <si>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</si>
  <si>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Ostatní (pojištění, finanční, právní služby, poplatky ad.)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</si>
  <si>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</si>
  <si>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</si>
  <si>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</si>
  <si>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</si>
  <si>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</si>
  <si>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</si>
  <si>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</si>
  <si>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</si>
  <si>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Mezisoučet</t>
  </si>
  <si>
    <t>Přímé náklady</t>
  </si>
  <si>
    <t>Completion Bond</t>
  </si>
  <si>
    <t>Režijní náklady (max. 7 % z přímých nákladů tj. bez odměny producentů)</t>
  </si>
  <si>
    <t>Podíl z přím. nákladů</t>
  </si>
  <si>
    <t>Production fee (max. 7 % z celkových nákladů – mezisoučtu)</t>
  </si>
  <si>
    <t>Podíl z mezisoučtu</t>
  </si>
  <si>
    <t>Uznatelné náklady celkem</t>
  </si>
  <si>
    <t>DPH z uznatelných nákladů celkem</t>
  </si>
  <si>
    <t>Uznatelné náklady včetně DPH celkem</t>
  </si>
  <si>
    <t>Přehled skutečných nákladů</t>
  </si>
  <si>
    <t>Dodavatel (jméno / název)</t>
  </si>
  <si>
    <t>Sídlo / místo pod. / trval.byd.</t>
  </si>
  <si>
    <t>IČ</t>
  </si>
  <si>
    <t>DIČ</t>
  </si>
  <si>
    <t>Předmět plnění</t>
  </si>
  <si>
    <t>Číslo dokladu</t>
  </si>
  <si>
    <t>Termín úhrady</t>
  </si>
  <si>
    <t>Cena bez DPH</t>
  </si>
  <si>
    <t>01-01</t>
  </si>
  <si>
    <t>01-02</t>
  </si>
  <si>
    <t>01-04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</si>
  <si>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</si>
  <si>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</si>
  <si>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</si>
  <si>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</si>
  <si>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</si>
  <si>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</si>
  <si>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</si>
  <si>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</si>
  <si>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05-01</t>
  </si>
  <si>
    <t>05-02</t>
  </si>
  <si>
    <t>05-03</t>
  </si>
  <si>
    <t>Vyplňují pouze žadatelé, kteří jsou buď výrobci 
nebo koproducenty AV díla.</t>
  </si>
  <si>
    <t>Vyplňují pouze žadatelé, kteří nejsou výrobci 
ani koproducenty AV díla, ale pro jeho výrobce / koproducenta(y) zajišťují 
na objednávku výrobu 
AV díla nebo její část.</t>
  </si>
  <si>
    <t>Příloha k žádosti o filmovou pobídku</t>
  </si>
  <si>
    <t>Formulář vyúčtování – dokumentární AVD</t>
  </si>
  <si>
    <t>Rozpočtovaná rezerva (Contingency) max. 10 % z celkových nákladů – mezisoučtu</t>
  </si>
  <si>
    <t>Production fee (max. 7 % 
z celkových nákladů - mezisoučtu)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</si>
</sst>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</numFmts>
  <fonts count="47">
    <font>
      <sz val="9.5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9.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medium">
        <color indexed="8"/>
      </bottom>
    </border>
    <border>
      <left style="hair">
        <color indexed="8"/>
      </left>
      <right style="thin">
        <color indexed="8"/>
      </right>
      <top style="hair"/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medium">
        <color indexed="8"/>
      </bottom>
    </border>
  </borders>
  <cellStyleXfs count="6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7">
    <xf numFmtId="0" fontId="0" fillId="0" borderId="0" xfId="0" applyAlignment="1">
      <alignment horizontal="left" vertical="center"/>
    </xf>
    <xf numFmtId="3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 applyProtection="1">
      <alignment horizontal="left" vertical="center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left" vertical="center"/>
      <protection/>
    </xf>
    <xf numFmtId="3" fontId="0" fillId="34" borderId="11" xfId="0" applyNumberFormat="1" applyFont="1" applyFill="1" applyBorder="1" applyAlignment="1" applyProtection="1">
      <alignment horizontal="left" vertical="center"/>
      <protection/>
    </xf>
    <xf numFmtId="3" fontId="0" fillId="33" borderId="11" xfId="0" applyNumberFormat="1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4" fontId="5" fillId="33" borderId="12" xfId="0" applyNumberFormat="1" applyFont="1" applyFill="1" applyBorder="1" applyAlignment="1" applyProtection="1">
      <alignment horizontal="right" vertical="center"/>
      <protection/>
    </xf>
    <xf numFmtId="164" fontId="6" fillId="0" borderId="12" xfId="0" applyNumberFormat="1" applyFont="1" applyFill="1" applyBorder="1" applyAlignment="1" applyProtection="1">
      <alignment horizontal="left" vertical="center"/>
      <protection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64" fontId="6" fillId="34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3" fontId="0" fillId="33" borderId="11" xfId="0" applyNumberFormat="1" applyFont="1" applyFill="1" applyBorder="1" applyAlignment="1" applyProtection="1">
      <alignment horizontal="left" vertical="center"/>
      <protection/>
    </xf>
    <xf numFmtId="3" fontId="3" fillId="33" borderId="11" xfId="0" applyNumberFormat="1" applyFont="1" applyFill="1" applyBorder="1" applyAlignment="1" applyProtection="1">
      <alignment horizontal="left" vertical="center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164" fontId="0" fillId="34" borderId="12" xfId="0" applyNumberFormat="1" applyFont="1" applyFill="1" applyBorder="1" applyAlignment="1" applyProtection="1">
      <alignment horizontal="left" vertical="center"/>
      <protection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164" fontId="0" fillId="0" borderId="12" xfId="0" applyNumberFormat="1" applyFont="1" applyFill="1" applyBorder="1" applyAlignment="1" applyProtection="1">
      <alignment horizontal="left" vertical="center"/>
      <protection/>
    </xf>
    <xf numFmtId="164" fontId="0" fillId="33" borderId="12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3" fontId="0" fillId="33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165" fontId="0" fillId="0" borderId="12" xfId="0" applyNumberFormat="1" applyFont="1" applyFill="1" applyBorder="1" applyAlignment="1" applyProtection="1">
      <alignment horizontal="right" vertical="center"/>
      <protection/>
    </xf>
    <xf numFmtId="3" fontId="0" fillId="33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165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4" fillId="35" borderId="16" xfId="0" applyNumberFormat="1" applyFont="1" applyFill="1" applyBorder="1" applyAlignment="1" applyProtection="1">
      <alignment horizontal="right" vertical="center"/>
      <protection locked="0"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164" fontId="6" fillId="0" borderId="19" xfId="0" applyNumberFormat="1" applyFont="1" applyFill="1" applyBorder="1" applyAlignment="1">
      <alignment horizontal="left" vertical="center"/>
    </xf>
    <xf numFmtId="3" fontId="10" fillId="0" borderId="19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0" fillId="33" borderId="21" xfId="0" applyNumberFormat="1" applyFont="1" applyFill="1" applyBorder="1" applyAlignment="1" applyProtection="1">
      <alignment horizontal="left" vertical="center" wrapText="1"/>
      <protection/>
    </xf>
    <xf numFmtId="3" fontId="0" fillId="35" borderId="21" xfId="0" applyNumberFormat="1" applyFont="1" applyFill="1" applyBorder="1" applyAlignment="1" applyProtection="1">
      <alignment horizontal="left" vertical="center"/>
      <protection locked="0"/>
    </xf>
    <xf numFmtId="3" fontId="0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3" fontId="4" fillId="33" borderId="11" xfId="0" applyNumberFormat="1" applyFont="1" applyFill="1" applyBorder="1" applyAlignment="1" applyProtection="1">
      <alignment horizontal="left" vertical="center"/>
      <protection/>
    </xf>
    <xf numFmtId="3" fontId="4" fillId="33" borderId="22" xfId="0" applyNumberFormat="1" applyFont="1" applyFill="1" applyBorder="1" applyAlignment="1" applyProtection="1">
      <alignment horizontal="left" vertical="center"/>
      <protection/>
    </xf>
    <xf numFmtId="3" fontId="4" fillId="33" borderId="23" xfId="0" applyNumberFormat="1" applyFont="1" applyFill="1" applyBorder="1" applyAlignment="1" applyProtection="1">
      <alignment horizontal="left" vertical="center"/>
      <protection/>
    </xf>
    <xf numFmtId="3" fontId="4" fillId="33" borderId="24" xfId="0" applyNumberFormat="1" applyFont="1" applyFill="1" applyBorder="1" applyAlignment="1" applyProtection="1">
      <alignment horizontal="left" vertical="center"/>
      <protection/>
    </xf>
    <xf numFmtId="3" fontId="6" fillId="0" borderId="12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3" fontId="5" fillId="0" borderId="22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 vertical="center"/>
    </xf>
    <xf numFmtId="164" fontId="0" fillId="33" borderId="12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right" vertical="center"/>
    </xf>
    <xf numFmtId="164" fontId="0" fillId="34" borderId="27" xfId="0" applyNumberFormat="1" applyFont="1" applyFill="1" applyBorder="1" applyAlignment="1" applyProtection="1">
      <alignment horizontal="left" vertical="center"/>
      <protection/>
    </xf>
    <xf numFmtId="164" fontId="0" fillId="33" borderId="28" xfId="0" applyNumberFormat="1" applyFont="1" applyFill="1" applyBorder="1" applyAlignment="1" applyProtection="1">
      <alignment horizontal="left" vertical="center"/>
      <protection/>
    </xf>
    <xf numFmtId="3" fontId="0" fillId="33" borderId="29" xfId="0" applyNumberFormat="1" applyFont="1" applyFill="1" applyBorder="1" applyAlignment="1" applyProtection="1">
      <alignment horizontal="left" vertical="center"/>
      <protection/>
    </xf>
    <xf numFmtId="3" fontId="0" fillId="33" borderId="30" xfId="0" applyNumberFormat="1" applyFont="1" applyFill="1" applyBorder="1" applyAlignment="1" applyProtection="1">
      <alignment horizontal="left" vertical="center"/>
      <protection/>
    </xf>
    <xf numFmtId="4" fontId="0" fillId="33" borderId="29" xfId="0" applyNumberFormat="1" applyFont="1" applyFill="1" applyBorder="1" applyAlignment="1" applyProtection="1">
      <alignment horizontal="right" vertical="center"/>
      <protection/>
    </xf>
    <xf numFmtId="4" fontId="0" fillId="33" borderId="30" xfId="0" applyNumberFormat="1" applyFont="1" applyFill="1" applyBorder="1" applyAlignment="1" applyProtection="1">
      <alignment horizontal="right" vertical="center"/>
      <protection/>
    </xf>
    <xf numFmtId="4" fontId="0" fillId="0" borderId="27" xfId="0" applyNumberFormat="1" applyFont="1" applyFill="1" applyBorder="1" applyAlignment="1" applyProtection="1">
      <alignment horizontal="right" vertical="center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3" fontId="4" fillId="33" borderId="30" xfId="0" applyNumberFormat="1" applyFont="1" applyFill="1" applyBorder="1" applyAlignment="1" applyProtection="1">
      <alignment horizontal="left" vertical="center"/>
      <protection/>
    </xf>
    <xf numFmtId="3" fontId="0" fillId="0" borderId="27" xfId="0" applyNumberFormat="1" applyFont="1" applyFill="1" applyBorder="1" applyAlignment="1">
      <alignment horizontal="left" vertical="center" wrapText="1"/>
    </xf>
    <xf numFmtId="3" fontId="10" fillId="0" borderId="31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>
      <alignment horizontal="left" vertical="center"/>
    </xf>
    <xf numFmtId="3" fontId="10" fillId="0" borderId="34" xfId="0" applyNumberFormat="1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>
      <alignment horizontal="right" vertical="center"/>
    </xf>
    <xf numFmtId="4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left" vertical="center"/>
    </xf>
    <xf numFmtId="4" fontId="6" fillId="0" borderId="38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10" fillId="0" borderId="3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4"/>
  <sheetViews>
    <sheetView showGridLines="0" tabSelected="1" zoomScale="85" zoomScaleNormal="85" zoomScalePageLayoutView="0" workbookViewId="0" topLeftCell="A412">
      <selection activeCell="A414" sqref="A414"/>
    </sheetView>
  </sheetViews>
  <sheetFormatPr defaultColWidth="12.421875" defaultRowHeight="15.75" customHeight="1"/>
  <cols>
    <col min="1" max="1" width="8.421875" style="1" customWidth="1"/>
    <col min="2" max="2" width="65.140625" style="1" customWidth="1"/>
    <col min="3" max="3" width="18.7109375" style="1" customWidth="1"/>
    <col min="4" max="6" width="18.7109375" style="2" customWidth="1"/>
    <col min="7" max="7" width="0" style="3" hidden="1" customWidth="1"/>
    <col min="8" max="16384" width="12.421875" style="1" customWidth="1"/>
  </cols>
  <sheetData>
    <row r="1" spans="1:6" ht="51.75" customHeight="1">
      <c r="A1" s="100" t="s">
        <v>343</v>
      </c>
      <c r="B1" s="100"/>
      <c r="C1" s="100"/>
      <c r="D1" s="100"/>
      <c r="E1" s="100"/>
      <c r="F1" s="4"/>
    </row>
    <row r="2" spans="1:6" ht="17.25" customHeight="1">
      <c r="A2" s="5"/>
      <c r="B2" s="6"/>
      <c r="C2" s="6"/>
      <c r="D2" s="4"/>
      <c r="E2" s="4"/>
      <c r="F2" s="7"/>
    </row>
    <row r="3" spans="1:6" ht="29.25" customHeight="1">
      <c r="A3" s="101" t="s">
        <v>344</v>
      </c>
      <c r="B3" s="101"/>
      <c r="C3" s="101"/>
      <c r="D3" s="101"/>
      <c r="E3" s="101"/>
      <c r="F3" s="7"/>
    </row>
    <row r="4" spans="1:6" ht="18" customHeight="1">
      <c r="A4" s="8"/>
      <c r="B4" s="8"/>
      <c r="C4" s="8"/>
      <c r="D4" s="9"/>
      <c r="E4" s="9"/>
      <c r="F4" s="7"/>
    </row>
    <row r="5" spans="1:6" ht="17.25" customHeight="1">
      <c r="A5" s="102" t="s">
        <v>0</v>
      </c>
      <c r="B5" s="102"/>
      <c r="C5" s="103"/>
      <c r="D5" s="103"/>
      <c r="E5" s="10"/>
      <c r="F5" s="7"/>
    </row>
    <row r="6" spans="1:6" ht="17.25" customHeight="1">
      <c r="A6" s="102" t="s">
        <v>1</v>
      </c>
      <c r="B6" s="102"/>
      <c r="C6" s="103"/>
      <c r="D6" s="103"/>
      <c r="E6" s="10"/>
      <c r="F6" s="7"/>
    </row>
    <row r="7" spans="1:6" ht="17.25" customHeight="1">
      <c r="A7" s="102" t="s">
        <v>2</v>
      </c>
      <c r="B7" s="102"/>
      <c r="C7" s="103"/>
      <c r="D7" s="103"/>
      <c r="E7" s="10"/>
      <c r="F7" s="7"/>
    </row>
    <row r="8" spans="1:7" s="16" customFormat="1" ht="18" customHeight="1">
      <c r="A8" s="11"/>
      <c r="B8" s="11"/>
      <c r="C8" s="12"/>
      <c r="D8" s="13"/>
      <c r="E8" s="13"/>
      <c r="F8" s="14"/>
      <c r="G8" s="15"/>
    </row>
    <row r="9" spans="1:6" ht="15" customHeight="1">
      <c r="A9" s="104" t="s">
        <v>3</v>
      </c>
      <c r="B9" s="104"/>
      <c r="C9" s="105" t="s">
        <v>4</v>
      </c>
      <c r="D9" s="106" t="s">
        <v>5</v>
      </c>
      <c r="E9" s="106" t="s">
        <v>6</v>
      </c>
      <c r="F9" s="106" t="s">
        <v>7</v>
      </c>
    </row>
    <row r="10" spans="1:6" ht="21" customHeight="1">
      <c r="A10" s="107">
        <v>0</v>
      </c>
      <c r="B10" s="104" t="s">
        <v>8</v>
      </c>
      <c r="C10" s="105"/>
      <c r="D10" s="106"/>
      <c r="E10" s="106"/>
      <c r="F10" s="106"/>
    </row>
    <row r="11" spans="1:6" ht="21" customHeight="1">
      <c r="A11" s="107"/>
      <c r="B11" s="104"/>
      <c r="C11" s="105"/>
      <c r="D11" s="106"/>
      <c r="E11" s="106"/>
      <c r="F11" s="106"/>
    </row>
    <row r="12" spans="1:6" ht="15" customHeight="1">
      <c r="A12" s="17" t="s">
        <v>9</v>
      </c>
      <c r="B12" s="18" t="s">
        <v>10</v>
      </c>
      <c r="C12" s="105"/>
      <c r="D12" s="106"/>
      <c r="E12" s="106"/>
      <c r="F12" s="106"/>
    </row>
    <row r="13" spans="1:7" s="16" customFormat="1" ht="9" customHeight="1">
      <c r="A13" s="108"/>
      <c r="B13" s="108"/>
      <c r="C13" s="108"/>
      <c r="D13" s="108"/>
      <c r="E13" s="108"/>
      <c r="F13" s="108"/>
      <c r="G13" s="15"/>
    </row>
    <row r="14" spans="1:7" s="16" customFormat="1" ht="21.75" customHeight="1">
      <c r="A14" s="19">
        <v>1</v>
      </c>
      <c r="B14" s="109" t="s">
        <v>11</v>
      </c>
      <c r="C14" s="109"/>
      <c r="D14" s="109"/>
      <c r="E14" s="109"/>
      <c r="F14" s="109"/>
      <c r="G14" s="20"/>
    </row>
    <row r="15" spans="1:7" s="16" customFormat="1" ht="18" customHeight="1">
      <c r="A15" s="21">
        <v>101</v>
      </c>
      <c r="B15" s="22" t="s">
        <v>12</v>
      </c>
      <c r="C15" s="23"/>
      <c r="D15" s="24">
        <f>1!C9</f>
        <v>0</v>
      </c>
      <c r="E15" s="24"/>
      <c r="F15" s="24"/>
      <c r="G15" s="25">
        <f aca="true" t="shared" si="0" ref="G15:G28">SUM(D15:F15)</f>
        <v>0</v>
      </c>
    </row>
    <row r="16" spans="1:7" s="16" customFormat="1" ht="18" customHeight="1">
      <c r="A16" s="21">
        <v>102</v>
      </c>
      <c r="B16" s="22" t="s">
        <v>13</v>
      </c>
      <c r="C16" s="23"/>
      <c r="D16" s="24">
        <f>1!C13</f>
        <v>0</v>
      </c>
      <c r="E16" s="24"/>
      <c r="F16" s="24"/>
      <c r="G16" s="25">
        <f t="shared" si="0"/>
        <v>0</v>
      </c>
    </row>
    <row r="17" spans="1:7" s="16" customFormat="1" ht="18" customHeight="1">
      <c r="A17" s="26">
        <v>103</v>
      </c>
      <c r="B17" s="22" t="s">
        <v>14</v>
      </c>
      <c r="C17" s="23"/>
      <c r="D17" s="24"/>
      <c r="E17" s="24"/>
      <c r="F17" s="24"/>
      <c r="G17" s="25">
        <f t="shared" si="0"/>
        <v>0</v>
      </c>
    </row>
    <row r="18" spans="1:7" s="16" customFormat="1" ht="18" customHeight="1">
      <c r="A18" s="21">
        <v>104</v>
      </c>
      <c r="B18" s="22" t="s">
        <v>15</v>
      </c>
      <c r="C18" s="23"/>
      <c r="D18" s="24">
        <f>1!C17</f>
        <v>0</v>
      </c>
      <c r="E18" s="24"/>
      <c r="F18" s="24"/>
      <c r="G18" s="25">
        <f t="shared" si="0"/>
        <v>0</v>
      </c>
    </row>
    <row r="19" spans="1:7" s="16" customFormat="1" ht="18" customHeight="1">
      <c r="A19" s="26">
        <v>105</v>
      </c>
      <c r="B19" s="22" t="s">
        <v>16</v>
      </c>
      <c r="C19" s="23"/>
      <c r="D19" s="24"/>
      <c r="E19" s="24"/>
      <c r="F19" s="24"/>
      <c r="G19" s="25">
        <f t="shared" si="0"/>
        <v>0</v>
      </c>
    </row>
    <row r="20" spans="1:7" s="16" customFormat="1" ht="18" customHeight="1">
      <c r="A20" s="21">
        <v>106</v>
      </c>
      <c r="B20" s="22" t="s">
        <v>17</v>
      </c>
      <c r="C20" s="23"/>
      <c r="D20" s="24">
        <f>1!C21</f>
        <v>0</v>
      </c>
      <c r="E20" s="24"/>
      <c r="F20" s="24"/>
      <c r="G20" s="25">
        <f t="shared" si="0"/>
        <v>0</v>
      </c>
    </row>
    <row r="21" spans="1:7" s="16" customFormat="1" ht="18" customHeight="1">
      <c r="A21" s="21">
        <v>107</v>
      </c>
      <c r="B21" s="27" t="s">
        <v>18</v>
      </c>
      <c r="C21" s="23"/>
      <c r="D21" s="24">
        <f>1!C25</f>
        <v>0</v>
      </c>
      <c r="E21" s="24"/>
      <c r="F21" s="24"/>
      <c r="G21" s="25">
        <f t="shared" si="0"/>
        <v>0</v>
      </c>
    </row>
    <row r="22" spans="1:7" s="16" customFormat="1" ht="18" customHeight="1">
      <c r="A22" s="21">
        <v>108</v>
      </c>
      <c r="B22" s="22" t="s">
        <v>19</v>
      </c>
      <c r="C22" s="23"/>
      <c r="D22" s="24">
        <f>1!C29</f>
        <v>0</v>
      </c>
      <c r="E22" s="24"/>
      <c r="F22" s="24"/>
      <c r="G22" s="25">
        <f t="shared" si="0"/>
        <v>0</v>
      </c>
    </row>
    <row r="23" spans="1:7" s="16" customFormat="1" ht="18" customHeight="1">
      <c r="A23" s="21">
        <v>109</v>
      </c>
      <c r="B23" s="22" t="s">
        <v>20</v>
      </c>
      <c r="C23" s="23"/>
      <c r="D23" s="24">
        <f>1!C33</f>
        <v>0</v>
      </c>
      <c r="E23" s="24"/>
      <c r="F23" s="24"/>
      <c r="G23" s="25">
        <f t="shared" si="0"/>
        <v>0</v>
      </c>
    </row>
    <row r="24" spans="1:7" s="16" customFormat="1" ht="18" customHeight="1">
      <c r="A24" s="21">
        <v>110</v>
      </c>
      <c r="B24" s="22" t="s">
        <v>21</v>
      </c>
      <c r="C24" s="23"/>
      <c r="D24" s="24">
        <f>1!C37</f>
        <v>0</v>
      </c>
      <c r="E24" s="24"/>
      <c r="F24" s="24"/>
      <c r="G24" s="25">
        <f t="shared" si="0"/>
        <v>0</v>
      </c>
    </row>
    <row r="25" spans="1:7" s="16" customFormat="1" ht="18" customHeight="1">
      <c r="A25" s="21">
        <v>111</v>
      </c>
      <c r="B25" s="22" t="s">
        <v>22</v>
      </c>
      <c r="C25" s="23"/>
      <c r="D25" s="24">
        <f>1!C41</f>
        <v>0</v>
      </c>
      <c r="E25" s="24"/>
      <c r="F25" s="24"/>
      <c r="G25" s="25">
        <f t="shared" si="0"/>
        <v>0</v>
      </c>
    </row>
    <row r="26" spans="1:7" s="16" customFormat="1" ht="18" customHeight="1">
      <c r="A26" s="21">
        <v>112</v>
      </c>
      <c r="B26" s="22" t="s">
        <v>23</v>
      </c>
      <c r="C26" s="23"/>
      <c r="D26" s="24">
        <f>1!C45</f>
        <v>0</v>
      </c>
      <c r="E26" s="24"/>
      <c r="F26" s="24"/>
      <c r="G26" s="25">
        <f t="shared" si="0"/>
        <v>0</v>
      </c>
    </row>
    <row r="27" spans="1:7" s="16" customFormat="1" ht="18" customHeight="1">
      <c r="A27" s="21">
        <v>113</v>
      </c>
      <c r="B27" s="22" t="s">
        <v>24</v>
      </c>
      <c r="C27" s="23"/>
      <c r="D27" s="24">
        <f>1!C49</f>
        <v>0</v>
      </c>
      <c r="E27" s="24"/>
      <c r="F27" s="24"/>
      <c r="G27" s="25">
        <f t="shared" si="0"/>
        <v>0</v>
      </c>
    </row>
    <row r="28" spans="1:7" s="16" customFormat="1" ht="18" customHeight="1">
      <c r="A28" s="28"/>
      <c r="B28" s="29" t="s">
        <v>25</v>
      </c>
      <c r="C28" s="30"/>
      <c r="D28" s="31">
        <f>SUM(D15:D27)</f>
        <v>0</v>
      </c>
      <c r="E28" s="31"/>
      <c r="F28" s="31"/>
      <c r="G28" s="32">
        <f t="shared" si="0"/>
        <v>0</v>
      </c>
    </row>
    <row r="29" spans="1:7" s="16" customFormat="1" ht="9" customHeight="1">
      <c r="A29" s="108"/>
      <c r="B29" s="108"/>
      <c r="C29" s="108"/>
      <c r="D29" s="108"/>
      <c r="E29" s="108"/>
      <c r="F29" s="108"/>
      <c r="G29" s="33"/>
    </row>
    <row r="30" spans="1:7" s="16" customFormat="1" ht="21.75" customHeight="1">
      <c r="A30" s="34">
        <v>2</v>
      </c>
      <c r="B30" s="109" t="s">
        <v>26</v>
      </c>
      <c r="C30" s="109"/>
      <c r="D30" s="109"/>
      <c r="E30" s="109"/>
      <c r="F30" s="109"/>
      <c r="G30" s="20"/>
    </row>
    <row r="31" spans="1:7" s="16" customFormat="1" ht="18" customHeight="1">
      <c r="A31" s="35">
        <v>201</v>
      </c>
      <c r="B31" s="36" t="s">
        <v>27</v>
      </c>
      <c r="C31" s="23"/>
      <c r="D31" s="24"/>
      <c r="E31" s="24"/>
      <c r="F31" s="24"/>
      <c r="G31" s="25">
        <f aca="true" t="shared" si="1" ref="G31:G64">SUM(D31:F31)</f>
        <v>0</v>
      </c>
    </row>
    <row r="32" spans="1:7" s="16" customFormat="1" ht="18" customHeight="1">
      <c r="A32" s="35">
        <v>202</v>
      </c>
      <c r="B32" s="36" t="s">
        <v>28</v>
      </c>
      <c r="C32" s="23"/>
      <c r="D32" s="24"/>
      <c r="E32" s="24"/>
      <c r="F32" s="24"/>
      <c r="G32" s="25">
        <f t="shared" si="1"/>
        <v>0</v>
      </c>
    </row>
    <row r="33" spans="1:7" s="16" customFormat="1" ht="18" customHeight="1">
      <c r="A33" s="35">
        <v>203</v>
      </c>
      <c r="B33" s="36" t="s">
        <v>29</v>
      </c>
      <c r="C33" s="23"/>
      <c r="D33" s="24"/>
      <c r="E33" s="24"/>
      <c r="F33" s="24"/>
      <c r="G33" s="25">
        <f t="shared" si="1"/>
        <v>0</v>
      </c>
    </row>
    <row r="34" spans="1:7" s="16" customFormat="1" ht="18" customHeight="1">
      <c r="A34" s="35">
        <v>204</v>
      </c>
      <c r="B34" s="36" t="s">
        <v>30</v>
      </c>
      <c r="C34" s="23"/>
      <c r="D34" s="24"/>
      <c r="E34" s="24"/>
      <c r="F34" s="24"/>
      <c r="G34" s="25">
        <f t="shared" si="1"/>
        <v>0</v>
      </c>
    </row>
    <row r="35" spans="1:7" s="16" customFormat="1" ht="18" customHeight="1">
      <c r="A35" s="35">
        <v>205</v>
      </c>
      <c r="B35" s="36" t="s">
        <v>31</v>
      </c>
      <c r="C35" s="23"/>
      <c r="D35" s="24"/>
      <c r="E35" s="24"/>
      <c r="F35" s="24"/>
      <c r="G35" s="25">
        <f t="shared" si="1"/>
        <v>0</v>
      </c>
    </row>
    <row r="36" spans="1:7" s="16" customFormat="1" ht="18" customHeight="1">
      <c r="A36" s="35">
        <v>206</v>
      </c>
      <c r="B36" s="36" t="s">
        <v>32</v>
      </c>
      <c r="C36" s="23"/>
      <c r="D36" s="24"/>
      <c r="E36" s="24"/>
      <c r="F36" s="24"/>
      <c r="G36" s="25">
        <f t="shared" si="1"/>
        <v>0</v>
      </c>
    </row>
    <row r="37" spans="1:7" s="16" customFormat="1" ht="18" customHeight="1">
      <c r="A37" s="35">
        <v>207</v>
      </c>
      <c r="B37" s="36" t="s">
        <v>33</v>
      </c>
      <c r="C37" s="23"/>
      <c r="D37" s="24"/>
      <c r="E37" s="24"/>
      <c r="F37" s="24"/>
      <c r="G37" s="25">
        <f t="shared" si="1"/>
        <v>0</v>
      </c>
    </row>
    <row r="38" spans="1:7" s="16" customFormat="1" ht="18" customHeight="1">
      <c r="A38" s="35">
        <v>208</v>
      </c>
      <c r="B38" s="36" t="s">
        <v>34</v>
      </c>
      <c r="C38" s="23"/>
      <c r="D38" s="24"/>
      <c r="E38" s="24"/>
      <c r="F38" s="24"/>
      <c r="G38" s="25">
        <f t="shared" si="1"/>
        <v>0</v>
      </c>
    </row>
    <row r="39" spans="1:7" s="16" customFormat="1" ht="18" customHeight="1">
      <c r="A39" s="35">
        <v>209</v>
      </c>
      <c r="B39" s="36" t="s">
        <v>35</v>
      </c>
      <c r="C39" s="23"/>
      <c r="D39" s="24"/>
      <c r="E39" s="24"/>
      <c r="F39" s="24"/>
      <c r="G39" s="25">
        <f t="shared" si="1"/>
        <v>0</v>
      </c>
    </row>
    <row r="40" spans="1:7" s="16" customFormat="1" ht="18" customHeight="1">
      <c r="A40" s="37">
        <v>210</v>
      </c>
      <c r="B40" s="36" t="s">
        <v>36</v>
      </c>
      <c r="C40" s="23"/>
      <c r="D40" s="24">
        <f>2!C9</f>
        <v>0</v>
      </c>
      <c r="E40" s="24"/>
      <c r="F40" s="24"/>
      <c r="G40" s="25">
        <f t="shared" si="1"/>
        <v>0</v>
      </c>
    </row>
    <row r="41" spans="1:7" s="16" customFormat="1" ht="18" customHeight="1">
      <c r="A41" s="37">
        <v>211</v>
      </c>
      <c r="B41" s="36" t="s">
        <v>37</v>
      </c>
      <c r="C41" s="23"/>
      <c r="D41" s="24">
        <f>2!C13</f>
        <v>0</v>
      </c>
      <c r="E41" s="24"/>
      <c r="F41" s="24"/>
      <c r="G41" s="25">
        <f t="shared" si="1"/>
        <v>0</v>
      </c>
    </row>
    <row r="42" spans="1:7" s="16" customFormat="1" ht="18" customHeight="1">
      <c r="A42" s="37">
        <v>212</v>
      </c>
      <c r="B42" s="36" t="s">
        <v>38</v>
      </c>
      <c r="C42" s="23"/>
      <c r="D42" s="24">
        <f>2!C17</f>
        <v>0</v>
      </c>
      <c r="E42" s="24"/>
      <c r="F42" s="24"/>
      <c r="G42" s="25">
        <f t="shared" si="1"/>
        <v>0</v>
      </c>
    </row>
    <row r="43" spans="1:7" s="16" customFormat="1" ht="18" customHeight="1">
      <c r="A43" s="38">
        <v>213</v>
      </c>
      <c r="B43" s="36" t="s">
        <v>39</v>
      </c>
      <c r="C43" s="23"/>
      <c r="D43" s="24">
        <f>2!C21</f>
        <v>0</v>
      </c>
      <c r="E43" s="24"/>
      <c r="F43" s="24"/>
      <c r="G43" s="25">
        <f t="shared" si="1"/>
        <v>0</v>
      </c>
    </row>
    <row r="44" spans="1:7" s="16" customFormat="1" ht="18" customHeight="1">
      <c r="A44" s="38">
        <v>214</v>
      </c>
      <c r="B44" s="36" t="s">
        <v>40</v>
      </c>
      <c r="C44" s="23"/>
      <c r="D44" s="24">
        <f>2!C25</f>
        <v>0</v>
      </c>
      <c r="E44" s="24"/>
      <c r="F44" s="24"/>
      <c r="G44" s="25">
        <f t="shared" si="1"/>
        <v>0</v>
      </c>
    </row>
    <row r="45" spans="1:7" s="16" customFormat="1" ht="18" customHeight="1">
      <c r="A45" s="38">
        <v>215</v>
      </c>
      <c r="B45" s="36" t="s">
        <v>41</v>
      </c>
      <c r="C45" s="23"/>
      <c r="D45" s="24">
        <f>2!C29</f>
        <v>0</v>
      </c>
      <c r="E45" s="24"/>
      <c r="F45" s="24"/>
      <c r="G45" s="25">
        <f t="shared" si="1"/>
        <v>0</v>
      </c>
    </row>
    <row r="46" spans="1:7" s="16" customFormat="1" ht="18" customHeight="1">
      <c r="A46" s="38">
        <v>216</v>
      </c>
      <c r="B46" s="36" t="s">
        <v>42</v>
      </c>
      <c r="C46" s="23"/>
      <c r="D46" s="24">
        <f>2!C33</f>
        <v>0</v>
      </c>
      <c r="E46" s="24"/>
      <c r="F46" s="24"/>
      <c r="G46" s="25">
        <f t="shared" si="1"/>
        <v>0</v>
      </c>
    </row>
    <row r="47" spans="1:7" s="16" customFormat="1" ht="18" customHeight="1">
      <c r="A47" s="38">
        <v>217</v>
      </c>
      <c r="B47" s="36" t="s">
        <v>43</v>
      </c>
      <c r="C47" s="23"/>
      <c r="D47" s="24">
        <f>2!C37</f>
        <v>0</v>
      </c>
      <c r="E47" s="24"/>
      <c r="F47" s="24"/>
      <c r="G47" s="25">
        <f t="shared" si="1"/>
        <v>0</v>
      </c>
    </row>
    <row r="48" spans="1:7" s="16" customFormat="1" ht="18" customHeight="1">
      <c r="A48" s="38">
        <v>218</v>
      </c>
      <c r="B48" s="36" t="s">
        <v>44</v>
      </c>
      <c r="C48" s="23"/>
      <c r="D48" s="24">
        <f>2!C41</f>
        <v>0</v>
      </c>
      <c r="E48" s="24"/>
      <c r="F48" s="24"/>
      <c r="G48" s="25">
        <f t="shared" si="1"/>
        <v>0</v>
      </c>
    </row>
    <row r="49" spans="1:7" s="16" customFormat="1" ht="18" customHeight="1">
      <c r="A49" s="38">
        <v>219</v>
      </c>
      <c r="B49" s="36" t="s">
        <v>45</v>
      </c>
      <c r="C49" s="23"/>
      <c r="D49" s="24">
        <f>2!C45</f>
        <v>0</v>
      </c>
      <c r="E49" s="24"/>
      <c r="F49" s="24"/>
      <c r="G49" s="25">
        <f t="shared" si="1"/>
        <v>0</v>
      </c>
    </row>
    <row r="50" spans="1:7" s="16" customFormat="1" ht="18" customHeight="1">
      <c r="A50" s="38">
        <v>220</v>
      </c>
      <c r="B50" s="36" t="s">
        <v>46</v>
      </c>
      <c r="C50" s="23"/>
      <c r="D50" s="24">
        <f>2!C49</f>
        <v>0</v>
      </c>
      <c r="E50" s="24"/>
      <c r="F50" s="24"/>
      <c r="G50" s="25">
        <f t="shared" si="1"/>
        <v>0</v>
      </c>
    </row>
    <row r="51" spans="1:7" s="16" customFormat="1" ht="18" customHeight="1">
      <c r="A51" s="38">
        <v>221</v>
      </c>
      <c r="B51" s="36" t="s">
        <v>47</v>
      </c>
      <c r="C51" s="23"/>
      <c r="D51" s="24">
        <f>2!C53</f>
        <v>0</v>
      </c>
      <c r="E51" s="24"/>
      <c r="F51" s="24"/>
      <c r="G51" s="25">
        <f t="shared" si="1"/>
        <v>0</v>
      </c>
    </row>
    <row r="52" spans="1:7" s="16" customFormat="1" ht="18" customHeight="1">
      <c r="A52" s="35">
        <v>222</v>
      </c>
      <c r="B52" s="36" t="s">
        <v>48</v>
      </c>
      <c r="C52" s="23"/>
      <c r="D52" s="24"/>
      <c r="E52" s="24"/>
      <c r="F52" s="24"/>
      <c r="G52" s="25">
        <f t="shared" si="1"/>
        <v>0</v>
      </c>
    </row>
    <row r="53" spans="1:7" s="16" customFormat="1" ht="18" customHeight="1">
      <c r="A53" s="35">
        <v>223</v>
      </c>
      <c r="B53" s="36" t="s">
        <v>49</v>
      </c>
      <c r="C53" s="23"/>
      <c r="D53" s="24"/>
      <c r="E53" s="24"/>
      <c r="F53" s="24"/>
      <c r="G53" s="25">
        <f t="shared" si="1"/>
        <v>0</v>
      </c>
    </row>
    <row r="54" spans="1:7" s="16" customFormat="1" ht="18" customHeight="1">
      <c r="A54" s="35">
        <v>224</v>
      </c>
      <c r="B54" s="36" t="s">
        <v>50</v>
      </c>
      <c r="C54" s="23"/>
      <c r="D54" s="24"/>
      <c r="E54" s="24"/>
      <c r="F54" s="24"/>
      <c r="G54" s="25">
        <f t="shared" si="1"/>
        <v>0</v>
      </c>
    </row>
    <row r="55" spans="1:7" s="16" customFormat="1" ht="18" customHeight="1">
      <c r="A55" s="38">
        <v>225</v>
      </c>
      <c r="B55" s="36" t="s">
        <v>51</v>
      </c>
      <c r="C55" s="23"/>
      <c r="D55" s="24">
        <f>2!C57</f>
        <v>0</v>
      </c>
      <c r="E55" s="24"/>
      <c r="F55" s="24"/>
      <c r="G55" s="25">
        <f t="shared" si="1"/>
        <v>0</v>
      </c>
    </row>
    <row r="56" spans="1:7" s="16" customFormat="1" ht="18" customHeight="1">
      <c r="A56" s="37">
        <v>226</v>
      </c>
      <c r="B56" s="36" t="s">
        <v>52</v>
      </c>
      <c r="C56" s="23"/>
      <c r="D56" s="24">
        <f>2!C61</f>
        <v>0</v>
      </c>
      <c r="E56" s="24"/>
      <c r="F56" s="24"/>
      <c r="G56" s="25">
        <f t="shared" si="1"/>
        <v>0</v>
      </c>
    </row>
    <row r="57" spans="1:7" s="16" customFormat="1" ht="18" customHeight="1">
      <c r="A57" s="37">
        <v>227</v>
      </c>
      <c r="B57" s="36" t="s">
        <v>53</v>
      </c>
      <c r="C57" s="23"/>
      <c r="D57" s="24">
        <f>2!C65</f>
        <v>0</v>
      </c>
      <c r="E57" s="24"/>
      <c r="F57" s="24"/>
      <c r="G57" s="25">
        <f t="shared" si="1"/>
        <v>0</v>
      </c>
    </row>
    <row r="58" spans="1:7" s="16" customFormat="1" ht="18" customHeight="1">
      <c r="A58" s="37">
        <v>228</v>
      </c>
      <c r="B58" s="36" t="s">
        <v>54</v>
      </c>
      <c r="C58" s="23"/>
      <c r="D58" s="24">
        <f>2!C69</f>
        <v>0</v>
      </c>
      <c r="E58" s="24"/>
      <c r="F58" s="24"/>
      <c r="G58" s="25">
        <f t="shared" si="1"/>
        <v>0</v>
      </c>
    </row>
    <row r="59" spans="1:7" s="16" customFormat="1" ht="18" customHeight="1">
      <c r="A59" s="37">
        <v>229</v>
      </c>
      <c r="B59" s="36" t="s">
        <v>55</v>
      </c>
      <c r="C59" s="23"/>
      <c r="D59" s="24">
        <f>2!C73</f>
        <v>0</v>
      </c>
      <c r="E59" s="24"/>
      <c r="F59" s="24"/>
      <c r="G59" s="25">
        <f t="shared" si="1"/>
        <v>0</v>
      </c>
    </row>
    <row r="60" spans="1:7" s="16" customFormat="1" ht="18" customHeight="1">
      <c r="A60" s="37">
        <v>230</v>
      </c>
      <c r="B60" s="36" t="s">
        <v>56</v>
      </c>
      <c r="C60" s="23"/>
      <c r="D60" s="24">
        <f>2!C77</f>
        <v>0</v>
      </c>
      <c r="E60" s="24"/>
      <c r="F60" s="24"/>
      <c r="G60" s="25">
        <f t="shared" si="1"/>
        <v>0</v>
      </c>
    </row>
    <row r="61" spans="1:7" s="16" customFormat="1" ht="18" customHeight="1">
      <c r="A61" s="38">
        <v>231</v>
      </c>
      <c r="B61" s="36" t="s">
        <v>57</v>
      </c>
      <c r="C61" s="23"/>
      <c r="D61" s="24">
        <f>2!C81</f>
        <v>0</v>
      </c>
      <c r="E61" s="24"/>
      <c r="F61" s="24"/>
      <c r="G61" s="25">
        <f t="shared" si="1"/>
        <v>0</v>
      </c>
    </row>
    <row r="62" spans="1:7" s="16" customFormat="1" ht="18" customHeight="1">
      <c r="A62" s="38">
        <v>232</v>
      </c>
      <c r="B62" s="39" t="s">
        <v>24</v>
      </c>
      <c r="C62" s="23"/>
      <c r="D62" s="24">
        <f>2!C85</f>
        <v>0</v>
      </c>
      <c r="E62" s="24"/>
      <c r="F62" s="24"/>
      <c r="G62" s="25">
        <f t="shared" si="1"/>
        <v>0</v>
      </c>
    </row>
    <row r="63" spans="1:7" s="16" customFormat="1" ht="18" customHeight="1">
      <c r="A63" s="38">
        <v>233</v>
      </c>
      <c r="B63" s="39" t="s">
        <v>58</v>
      </c>
      <c r="C63" s="23"/>
      <c r="D63" s="24"/>
      <c r="E63" s="24">
        <f>2!C91</f>
        <v>0</v>
      </c>
      <c r="F63" s="24"/>
      <c r="G63" s="25">
        <f t="shared" si="1"/>
        <v>0</v>
      </c>
    </row>
    <row r="64" spans="1:7" s="16" customFormat="1" ht="18" customHeight="1">
      <c r="A64" s="28"/>
      <c r="B64" s="29" t="s">
        <v>25</v>
      </c>
      <c r="C64" s="30"/>
      <c r="D64" s="31">
        <f>SUM(D40:D62)</f>
        <v>0</v>
      </c>
      <c r="E64" s="31">
        <f>E63</f>
        <v>0</v>
      </c>
      <c r="F64" s="31"/>
      <c r="G64" s="32">
        <f t="shared" si="1"/>
        <v>0</v>
      </c>
    </row>
    <row r="65" spans="1:7" s="16" customFormat="1" ht="9" customHeight="1">
      <c r="A65" s="108"/>
      <c r="B65" s="108"/>
      <c r="C65" s="108"/>
      <c r="D65" s="108"/>
      <c r="E65" s="108"/>
      <c r="F65" s="108"/>
      <c r="G65" s="33"/>
    </row>
    <row r="66" spans="1:7" s="16" customFormat="1" ht="21.75" customHeight="1">
      <c r="A66" s="34">
        <v>3</v>
      </c>
      <c r="B66" s="110" t="s">
        <v>59</v>
      </c>
      <c r="C66" s="110"/>
      <c r="D66" s="110"/>
      <c r="E66" s="110"/>
      <c r="F66" s="110"/>
      <c r="G66" s="40"/>
    </row>
    <row r="67" spans="1:7" s="16" customFormat="1" ht="18" customHeight="1">
      <c r="A67" s="38">
        <v>301</v>
      </c>
      <c r="B67" s="41" t="s">
        <v>60</v>
      </c>
      <c r="C67" s="23"/>
      <c r="D67" s="24">
        <f>3!C9</f>
        <v>0</v>
      </c>
      <c r="E67" s="24"/>
      <c r="F67" s="24"/>
      <c r="G67" s="25">
        <f aca="true" t="shared" si="2" ref="G67:G74">SUM(D67:F67)</f>
        <v>0</v>
      </c>
    </row>
    <row r="68" spans="1:7" s="16" customFormat="1" ht="18" customHeight="1">
      <c r="A68" s="38">
        <v>302</v>
      </c>
      <c r="B68" s="41" t="s">
        <v>61</v>
      </c>
      <c r="C68" s="23"/>
      <c r="D68" s="24">
        <f>3!C13</f>
        <v>0</v>
      </c>
      <c r="E68" s="24"/>
      <c r="F68" s="24"/>
      <c r="G68" s="25">
        <f t="shared" si="2"/>
        <v>0</v>
      </c>
    </row>
    <row r="69" spans="1:7" s="16" customFormat="1" ht="18" customHeight="1">
      <c r="A69" s="38">
        <v>303</v>
      </c>
      <c r="B69" s="41" t="s">
        <v>62</v>
      </c>
      <c r="C69" s="23"/>
      <c r="D69" s="24">
        <f>3!C17</f>
        <v>0</v>
      </c>
      <c r="E69" s="24"/>
      <c r="F69" s="24"/>
      <c r="G69" s="25">
        <f t="shared" si="2"/>
        <v>0</v>
      </c>
    </row>
    <row r="70" spans="1:7" s="16" customFormat="1" ht="18" customHeight="1">
      <c r="A70" s="38">
        <v>304</v>
      </c>
      <c r="B70" s="41" t="s">
        <v>63</v>
      </c>
      <c r="C70" s="23"/>
      <c r="D70" s="24">
        <f>3!C21</f>
        <v>0</v>
      </c>
      <c r="E70" s="24"/>
      <c r="F70" s="24"/>
      <c r="G70" s="25">
        <f t="shared" si="2"/>
        <v>0</v>
      </c>
    </row>
    <row r="71" spans="1:7" s="16" customFormat="1" ht="18" customHeight="1">
      <c r="A71" s="38">
        <v>305</v>
      </c>
      <c r="B71" s="41" t="s">
        <v>64</v>
      </c>
      <c r="C71" s="23"/>
      <c r="D71" s="24">
        <f>3!C25</f>
        <v>0</v>
      </c>
      <c r="E71" s="24"/>
      <c r="F71" s="24"/>
      <c r="G71" s="25">
        <f t="shared" si="2"/>
        <v>0</v>
      </c>
    </row>
    <row r="72" spans="1:7" s="16" customFormat="1" ht="18" customHeight="1">
      <c r="A72" s="38">
        <v>306</v>
      </c>
      <c r="B72" s="41" t="s">
        <v>65</v>
      </c>
      <c r="C72" s="23"/>
      <c r="D72" s="24">
        <f>3!C29</f>
        <v>0</v>
      </c>
      <c r="E72" s="24"/>
      <c r="F72" s="24"/>
      <c r="G72" s="25">
        <f t="shared" si="2"/>
        <v>0</v>
      </c>
    </row>
    <row r="73" spans="1:7" s="16" customFormat="1" ht="18" customHeight="1">
      <c r="A73" s="38">
        <v>307</v>
      </c>
      <c r="B73" s="39" t="s">
        <v>58</v>
      </c>
      <c r="C73" s="23"/>
      <c r="D73" s="24"/>
      <c r="E73" s="24">
        <f>3!C35</f>
        <v>0</v>
      </c>
      <c r="F73" s="24"/>
      <c r="G73" s="25">
        <f t="shared" si="2"/>
        <v>0</v>
      </c>
    </row>
    <row r="74" spans="1:7" s="16" customFormat="1" ht="18" customHeight="1">
      <c r="A74" s="28"/>
      <c r="B74" s="29" t="s">
        <v>25</v>
      </c>
      <c r="C74" s="30"/>
      <c r="D74" s="31">
        <f>SUM(D67:D72)</f>
        <v>0</v>
      </c>
      <c r="E74" s="31">
        <f>E73</f>
        <v>0</v>
      </c>
      <c r="F74" s="31"/>
      <c r="G74" s="32">
        <f t="shared" si="2"/>
        <v>0</v>
      </c>
    </row>
    <row r="75" spans="1:7" s="16" customFormat="1" ht="9" customHeight="1">
      <c r="A75" s="108"/>
      <c r="B75" s="108"/>
      <c r="C75" s="108"/>
      <c r="D75" s="108"/>
      <c r="E75" s="108"/>
      <c r="F75" s="108"/>
      <c r="G75" s="33"/>
    </row>
    <row r="76" spans="1:7" s="16" customFormat="1" ht="21.75" customHeight="1">
      <c r="A76" s="34">
        <v>4</v>
      </c>
      <c r="B76" s="110" t="s">
        <v>66</v>
      </c>
      <c r="C76" s="110"/>
      <c r="D76" s="110"/>
      <c r="E76" s="110"/>
      <c r="F76" s="110"/>
      <c r="G76" s="40"/>
    </row>
    <row r="77" spans="1:7" s="16" customFormat="1" ht="18" customHeight="1">
      <c r="A77" s="38">
        <v>401</v>
      </c>
      <c r="B77" s="39" t="s">
        <v>67</v>
      </c>
      <c r="C77" s="23"/>
      <c r="D77" s="24">
        <f>4!C9</f>
        <v>0</v>
      </c>
      <c r="E77" s="24"/>
      <c r="F77" s="24"/>
      <c r="G77" s="25">
        <f>SUM(D77:F77)</f>
        <v>0</v>
      </c>
    </row>
    <row r="78" spans="1:7" s="16" customFormat="1" ht="18" customHeight="1">
      <c r="A78" s="38">
        <v>402</v>
      </c>
      <c r="B78" s="41" t="s">
        <v>68</v>
      </c>
      <c r="C78" s="23"/>
      <c r="D78" s="24">
        <f>4!C13</f>
        <v>0</v>
      </c>
      <c r="E78" s="24"/>
      <c r="F78" s="24"/>
      <c r="G78" s="25">
        <f>SUM(D78:F78)</f>
        <v>0</v>
      </c>
    </row>
    <row r="79" spans="1:7" s="16" customFormat="1" ht="18" customHeight="1">
      <c r="A79" s="38">
        <v>403</v>
      </c>
      <c r="B79" s="39" t="s">
        <v>58</v>
      </c>
      <c r="C79" s="23"/>
      <c r="D79" s="24"/>
      <c r="E79" s="24">
        <f>4!C19</f>
        <v>0</v>
      </c>
      <c r="F79" s="24"/>
      <c r="G79" s="25">
        <f>SUM(D79:F79)</f>
        <v>0</v>
      </c>
    </row>
    <row r="80" spans="1:7" s="16" customFormat="1" ht="18" customHeight="1">
      <c r="A80" s="28"/>
      <c r="B80" s="29" t="s">
        <v>25</v>
      </c>
      <c r="C80" s="30"/>
      <c r="D80" s="31">
        <f>SUM(D77:D78)</f>
        <v>0</v>
      </c>
      <c r="E80" s="31">
        <f>E79</f>
        <v>0</v>
      </c>
      <c r="F80" s="31"/>
      <c r="G80" s="32">
        <f>SUM(D80:F80)</f>
        <v>0</v>
      </c>
    </row>
    <row r="81" spans="1:7" s="16" customFormat="1" ht="9" customHeight="1">
      <c r="A81" s="108"/>
      <c r="B81" s="108"/>
      <c r="C81" s="108"/>
      <c r="D81" s="108"/>
      <c r="E81" s="108"/>
      <c r="F81" s="108"/>
      <c r="G81" s="33"/>
    </row>
    <row r="82" spans="1:7" s="16" customFormat="1" ht="21.75" customHeight="1">
      <c r="A82" s="34">
        <v>5</v>
      </c>
      <c r="B82" s="109" t="s">
        <v>69</v>
      </c>
      <c r="C82" s="109"/>
      <c r="D82" s="109"/>
      <c r="E82" s="109"/>
      <c r="F82" s="109"/>
      <c r="G82" s="20"/>
    </row>
    <row r="83" spans="1:7" s="16" customFormat="1" ht="18" customHeight="1">
      <c r="A83" s="38">
        <v>501</v>
      </c>
      <c r="B83" s="41" t="s">
        <v>70</v>
      </c>
      <c r="C83" s="23"/>
      <c r="D83" s="24">
        <f>5!C9</f>
        <v>0</v>
      </c>
      <c r="E83" s="24"/>
      <c r="F83" s="24"/>
      <c r="G83" s="25">
        <f>SUM(D83:F83)</f>
        <v>0</v>
      </c>
    </row>
    <row r="84" spans="1:7" s="16" customFormat="1" ht="18" customHeight="1">
      <c r="A84" s="38">
        <v>502</v>
      </c>
      <c r="B84" s="41" t="s">
        <v>71</v>
      </c>
      <c r="C84" s="23"/>
      <c r="D84" s="24">
        <f>5!C13</f>
        <v>0</v>
      </c>
      <c r="E84" s="24"/>
      <c r="F84" s="24"/>
      <c r="G84" s="25">
        <f>SUM(D84:F84)</f>
        <v>0</v>
      </c>
    </row>
    <row r="85" spans="1:7" s="16" customFormat="1" ht="18" customHeight="1">
      <c r="A85" s="38">
        <v>503</v>
      </c>
      <c r="B85" s="41" t="s">
        <v>72</v>
      </c>
      <c r="C85" s="23"/>
      <c r="D85" s="24">
        <f>5!C17</f>
        <v>0</v>
      </c>
      <c r="E85" s="24"/>
      <c r="F85" s="24"/>
      <c r="G85" s="25">
        <f>SUM(D85:F85)</f>
        <v>0</v>
      </c>
    </row>
    <row r="86" spans="1:7" s="16" customFormat="1" ht="18" customHeight="1">
      <c r="A86" s="38">
        <v>504</v>
      </c>
      <c r="B86" s="41" t="s">
        <v>58</v>
      </c>
      <c r="C86" s="23"/>
      <c r="D86" s="24"/>
      <c r="E86" s="24">
        <f>5!C23</f>
        <v>0</v>
      </c>
      <c r="F86" s="24"/>
      <c r="G86" s="25">
        <f>SUM(D86:F86)</f>
        <v>0</v>
      </c>
    </row>
    <row r="87" spans="1:7" s="16" customFormat="1" ht="18" customHeight="1">
      <c r="A87" s="28"/>
      <c r="B87" s="29" t="s">
        <v>25</v>
      </c>
      <c r="C87" s="30"/>
      <c r="D87" s="31">
        <f>SUM(D83:D85)</f>
        <v>0</v>
      </c>
      <c r="E87" s="31">
        <f>E86</f>
        <v>0</v>
      </c>
      <c r="F87" s="31"/>
      <c r="G87" s="32">
        <f>SUM(D87:F87)</f>
        <v>0</v>
      </c>
    </row>
    <row r="88" spans="1:7" s="16" customFormat="1" ht="9" customHeight="1">
      <c r="A88" s="108"/>
      <c r="B88" s="108"/>
      <c r="C88" s="108"/>
      <c r="D88" s="108"/>
      <c r="E88" s="108"/>
      <c r="F88" s="108"/>
      <c r="G88" s="33"/>
    </row>
    <row r="89" spans="1:7" s="16" customFormat="1" ht="21.75" customHeight="1">
      <c r="A89" s="34">
        <v>6</v>
      </c>
      <c r="B89" s="109" t="s">
        <v>73</v>
      </c>
      <c r="C89" s="109"/>
      <c r="D89" s="109"/>
      <c r="E89" s="109"/>
      <c r="F89" s="109"/>
      <c r="G89" s="20"/>
    </row>
    <row r="90" spans="1:7" s="16" customFormat="1" ht="18" customHeight="1">
      <c r="A90" s="38">
        <v>601</v>
      </c>
      <c r="B90" s="41" t="s">
        <v>74</v>
      </c>
      <c r="C90" s="23"/>
      <c r="D90" s="24">
        <f>6!C9</f>
        <v>0</v>
      </c>
      <c r="E90" s="24"/>
      <c r="F90" s="24"/>
      <c r="G90" s="25">
        <f aca="true" t="shared" si="3" ref="G90:G99">SUM(D90:F90)</f>
        <v>0</v>
      </c>
    </row>
    <row r="91" spans="1:7" s="16" customFormat="1" ht="18" customHeight="1">
      <c r="A91" s="38">
        <v>602</v>
      </c>
      <c r="B91" s="41" t="s">
        <v>75</v>
      </c>
      <c r="C91" s="23"/>
      <c r="D91" s="24">
        <f>6!C13</f>
        <v>0</v>
      </c>
      <c r="E91" s="24"/>
      <c r="F91" s="24"/>
      <c r="G91" s="25">
        <f t="shared" si="3"/>
        <v>0</v>
      </c>
    </row>
    <row r="92" spans="1:7" s="16" customFormat="1" ht="18" customHeight="1">
      <c r="A92" s="38">
        <v>603</v>
      </c>
      <c r="B92" s="41" t="s">
        <v>76</v>
      </c>
      <c r="C92" s="23"/>
      <c r="D92" s="24">
        <f>6!C17</f>
        <v>0</v>
      </c>
      <c r="E92" s="24"/>
      <c r="F92" s="24"/>
      <c r="G92" s="25">
        <f t="shared" si="3"/>
        <v>0</v>
      </c>
    </row>
    <row r="93" spans="1:7" s="16" customFormat="1" ht="18" customHeight="1">
      <c r="A93" s="38">
        <v>604</v>
      </c>
      <c r="B93" s="41" t="s">
        <v>77</v>
      </c>
      <c r="C93" s="23"/>
      <c r="D93" s="24">
        <f>6!C21</f>
        <v>0</v>
      </c>
      <c r="E93" s="24"/>
      <c r="F93" s="24"/>
      <c r="G93" s="25">
        <f t="shared" si="3"/>
        <v>0</v>
      </c>
    </row>
    <row r="94" spans="1:7" s="16" customFormat="1" ht="18" customHeight="1">
      <c r="A94" s="38">
        <v>605</v>
      </c>
      <c r="B94" s="41" t="s">
        <v>78</v>
      </c>
      <c r="C94" s="23"/>
      <c r="D94" s="24">
        <f>6!C25</f>
        <v>0</v>
      </c>
      <c r="E94" s="24"/>
      <c r="F94" s="24"/>
      <c r="G94" s="25">
        <f t="shared" si="3"/>
        <v>0</v>
      </c>
    </row>
    <row r="95" spans="1:7" s="16" customFormat="1" ht="18" customHeight="1">
      <c r="A95" s="38">
        <v>606</v>
      </c>
      <c r="B95" s="41" t="s">
        <v>79</v>
      </c>
      <c r="C95" s="23"/>
      <c r="D95" s="24">
        <f>6!C29</f>
        <v>0</v>
      </c>
      <c r="E95" s="24"/>
      <c r="F95" s="24"/>
      <c r="G95" s="25">
        <f t="shared" si="3"/>
        <v>0</v>
      </c>
    </row>
    <row r="96" spans="1:7" s="16" customFormat="1" ht="18" customHeight="1">
      <c r="A96" s="38">
        <v>607</v>
      </c>
      <c r="B96" s="41" t="s">
        <v>80</v>
      </c>
      <c r="C96" s="23"/>
      <c r="D96" s="24">
        <f>6!C33</f>
        <v>0</v>
      </c>
      <c r="E96" s="24"/>
      <c r="F96" s="24"/>
      <c r="G96" s="25">
        <f t="shared" si="3"/>
        <v>0</v>
      </c>
    </row>
    <row r="97" spans="1:7" s="16" customFormat="1" ht="18" customHeight="1">
      <c r="A97" s="38">
        <v>608</v>
      </c>
      <c r="B97" s="41" t="s">
        <v>24</v>
      </c>
      <c r="C97" s="23"/>
      <c r="D97" s="24">
        <f>6!C37</f>
        <v>0</v>
      </c>
      <c r="E97" s="24"/>
      <c r="F97" s="24"/>
      <c r="G97" s="25">
        <f t="shared" si="3"/>
        <v>0</v>
      </c>
    </row>
    <row r="98" spans="1:7" s="16" customFormat="1" ht="18" customHeight="1">
      <c r="A98" s="38">
        <v>609</v>
      </c>
      <c r="B98" s="41" t="s">
        <v>58</v>
      </c>
      <c r="C98" s="23"/>
      <c r="D98" s="24"/>
      <c r="E98" s="24">
        <f>6!C43</f>
        <v>0</v>
      </c>
      <c r="F98" s="24"/>
      <c r="G98" s="25">
        <f t="shared" si="3"/>
        <v>0</v>
      </c>
    </row>
    <row r="99" spans="1:7" s="16" customFormat="1" ht="18" customHeight="1">
      <c r="A99" s="28"/>
      <c r="B99" s="29" t="s">
        <v>25</v>
      </c>
      <c r="C99" s="30"/>
      <c r="D99" s="31">
        <f>SUM(D90:D97)</f>
        <v>0</v>
      </c>
      <c r="E99" s="31">
        <f>E98</f>
        <v>0</v>
      </c>
      <c r="F99" s="31"/>
      <c r="G99" s="32">
        <f t="shared" si="3"/>
        <v>0</v>
      </c>
    </row>
    <row r="100" spans="1:7" s="16" customFormat="1" ht="9" customHeight="1">
      <c r="A100" s="108"/>
      <c r="B100" s="108"/>
      <c r="C100" s="108"/>
      <c r="D100" s="108"/>
      <c r="E100" s="108"/>
      <c r="F100" s="108"/>
      <c r="G100" s="33"/>
    </row>
    <row r="101" spans="1:7" s="16" customFormat="1" ht="21.75" customHeight="1">
      <c r="A101" s="34">
        <v>7</v>
      </c>
      <c r="B101" s="111" t="s">
        <v>81</v>
      </c>
      <c r="C101" s="111"/>
      <c r="D101" s="111"/>
      <c r="E101" s="111"/>
      <c r="F101" s="111"/>
      <c r="G101" s="20"/>
    </row>
    <row r="102" spans="1:7" s="16" customFormat="1" ht="18" customHeight="1">
      <c r="A102" s="38">
        <v>701</v>
      </c>
      <c r="B102" s="41" t="s">
        <v>82</v>
      </c>
      <c r="C102" s="23"/>
      <c r="D102" s="24">
        <f>7!C9</f>
        <v>0</v>
      </c>
      <c r="E102" s="24"/>
      <c r="F102" s="24"/>
      <c r="G102" s="25">
        <f aca="true" t="shared" si="4" ref="G102:G111">SUM(D102:F102)</f>
        <v>0</v>
      </c>
    </row>
    <row r="103" spans="1:7" s="16" customFormat="1" ht="18" customHeight="1">
      <c r="A103" s="38">
        <v>702</v>
      </c>
      <c r="B103" s="41" t="s">
        <v>83</v>
      </c>
      <c r="C103" s="23"/>
      <c r="D103" s="24">
        <f>7!C13</f>
        <v>0</v>
      </c>
      <c r="E103" s="24"/>
      <c r="F103" s="24"/>
      <c r="G103" s="25">
        <f t="shared" si="4"/>
        <v>0</v>
      </c>
    </row>
    <row r="104" spans="1:7" s="16" customFormat="1" ht="18" customHeight="1">
      <c r="A104" s="38">
        <v>703</v>
      </c>
      <c r="B104" s="41" t="s">
        <v>84</v>
      </c>
      <c r="C104" s="23"/>
      <c r="D104" s="24">
        <f>7!C17</f>
        <v>0</v>
      </c>
      <c r="E104" s="24"/>
      <c r="F104" s="24"/>
      <c r="G104" s="25">
        <f t="shared" si="4"/>
        <v>0</v>
      </c>
    </row>
    <row r="105" spans="1:7" s="16" customFormat="1" ht="18" customHeight="1">
      <c r="A105" s="38">
        <v>704</v>
      </c>
      <c r="B105" s="41" t="s">
        <v>85</v>
      </c>
      <c r="C105" s="23"/>
      <c r="D105" s="24">
        <f>7!C21</f>
        <v>0</v>
      </c>
      <c r="E105" s="24"/>
      <c r="F105" s="24"/>
      <c r="G105" s="25">
        <f t="shared" si="4"/>
        <v>0</v>
      </c>
    </row>
    <row r="106" spans="1:7" s="16" customFormat="1" ht="18" customHeight="1">
      <c r="A106" s="38">
        <v>705</v>
      </c>
      <c r="B106" s="41" t="s">
        <v>86</v>
      </c>
      <c r="C106" s="23"/>
      <c r="D106" s="24">
        <f>7!C25</f>
        <v>0</v>
      </c>
      <c r="E106" s="24"/>
      <c r="F106" s="24"/>
      <c r="G106" s="25">
        <f t="shared" si="4"/>
        <v>0</v>
      </c>
    </row>
    <row r="107" spans="1:7" s="16" customFormat="1" ht="18" customHeight="1">
      <c r="A107" s="38">
        <v>706</v>
      </c>
      <c r="B107" s="41" t="s">
        <v>87</v>
      </c>
      <c r="C107" s="23"/>
      <c r="D107" s="24">
        <f>7!C29</f>
        <v>0</v>
      </c>
      <c r="E107" s="24"/>
      <c r="F107" s="24"/>
      <c r="G107" s="25">
        <f t="shared" si="4"/>
        <v>0</v>
      </c>
    </row>
    <row r="108" spans="1:7" s="16" customFormat="1" ht="18" customHeight="1">
      <c r="A108" s="38">
        <v>707</v>
      </c>
      <c r="B108" s="41" t="s">
        <v>88</v>
      </c>
      <c r="C108" s="23"/>
      <c r="D108" s="24">
        <f>7!C33</f>
        <v>0</v>
      </c>
      <c r="E108" s="24"/>
      <c r="F108" s="24"/>
      <c r="G108" s="25">
        <f t="shared" si="4"/>
        <v>0</v>
      </c>
    </row>
    <row r="109" spans="1:7" s="16" customFormat="1" ht="18" customHeight="1">
      <c r="A109" s="38">
        <v>708</v>
      </c>
      <c r="B109" s="41" t="s">
        <v>89</v>
      </c>
      <c r="C109" s="23"/>
      <c r="D109" s="24">
        <f>7!C37</f>
        <v>0</v>
      </c>
      <c r="E109" s="24"/>
      <c r="F109" s="24"/>
      <c r="G109" s="25">
        <f t="shared" si="4"/>
        <v>0</v>
      </c>
    </row>
    <row r="110" spans="1:7" s="16" customFormat="1" ht="18" customHeight="1">
      <c r="A110" s="38">
        <v>709</v>
      </c>
      <c r="B110" s="41" t="s">
        <v>58</v>
      </c>
      <c r="C110" s="23"/>
      <c r="D110" s="24"/>
      <c r="E110" s="24">
        <f>7!C43</f>
        <v>0</v>
      </c>
      <c r="F110" s="24"/>
      <c r="G110" s="25">
        <f t="shared" si="4"/>
        <v>0</v>
      </c>
    </row>
    <row r="111" spans="1:7" s="16" customFormat="1" ht="18" customHeight="1">
      <c r="A111" s="28"/>
      <c r="B111" s="29" t="s">
        <v>25</v>
      </c>
      <c r="C111" s="30"/>
      <c r="D111" s="31">
        <f>SUM(D102:D109)</f>
        <v>0</v>
      </c>
      <c r="E111" s="31">
        <f>E110</f>
        <v>0</v>
      </c>
      <c r="F111" s="31"/>
      <c r="G111" s="32">
        <f t="shared" si="4"/>
        <v>0</v>
      </c>
    </row>
    <row r="112" spans="1:7" s="16" customFormat="1" ht="9" customHeight="1">
      <c r="A112" s="108"/>
      <c r="B112" s="108"/>
      <c r="C112" s="108"/>
      <c r="D112" s="108"/>
      <c r="E112" s="108"/>
      <c r="F112" s="108"/>
      <c r="G112" s="33"/>
    </row>
    <row r="113" spans="1:7" s="16" customFormat="1" ht="21.75" customHeight="1">
      <c r="A113" s="34">
        <v>8</v>
      </c>
      <c r="B113" s="109" t="s">
        <v>90</v>
      </c>
      <c r="C113" s="109"/>
      <c r="D113" s="109"/>
      <c r="E113" s="109"/>
      <c r="F113" s="109"/>
      <c r="G113" s="20"/>
    </row>
    <row r="114" spans="1:7" s="16" customFormat="1" ht="18" customHeight="1">
      <c r="A114" s="38">
        <v>801</v>
      </c>
      <c r="B114" s="41" t="s">
        <v>91</v>
      </c>
      <c r="C114" s="23"/>
      <c r="D114" s="24">
        <f>8!C9</f>
        <v>0</v>
      </c>
      <c r="E114" s="24"/>
      <c r="F114" s="24"/>
      <c r="G114" s="25">
        <f aca="true" t="shared" si="5" ref="G114:G123">SUM(D114:F114)</f>
        <v>0</v>
      </c>
    </row>
    <row r="115" spans="1:7" s="16" customFormat="1" ht="18" customHeight="1">
      <c r="A115" s="38">
        <v>802</v>
      </c>
      <c r="B115" s="41" t="s">
        <v>92</v>
      </c>
      <c r="C115" s="23"/>
      <c r="D115" s="24">
        <f>8!C13</f>
        <v>0</v>
      </c>
      <c r="E115" s="24"/>
      <c r="F115" s="24"/>
      <c r="G115" s="25">
        <f t="shared" si="5"/>
        <v>0</v>
      </c>
    </row>
    <row r="116" spans="1:7" s="16" customFormat="1" ht="18" customHeight="1">
      <c r="A116" s="38">
        <v>803</v>
      </c>
      <c r="B116" s="41" t="s">
        <v>93</v>
      </c>
      <c r="C116" s="23"/>
      <c r="D116" s="24">
        <f>8!C17</f>
        <v>0</v>
      </c>
      <c r="E116" s="24"/>
      <c r="F116" s="24"/>
      <c r="G116" s="25">
        <f t="shared" si="5"/>
        <v>0</v>
      </c>
    </row>
    <row r="117" spans="1:7" s="16" customFormat="1" ht="18" customHeight="1">
      <c r="A117" s="38">
        <v>804</v>
      </c>
      <c r="B117" s="41" t="s">
        <v>82</v>
      </c>
      <c r="C117" s="23"/>
      <c r="D117" s="24">
        <f>8!C21</f>
        <v>0</v>
      </c>
      <c r="E117" s="24"/>
      <c r="F117" s="24"/>
      <c r="G117" s="25">
        <f t="shared" si="5"/>
        <v>0</v>
      </c>
    </row>
    <row r="118" spans="1:7" s="16" customFormat="1" ht="18" customHeight="1">
      <c r="A118" s="38">
        <v>805</v>
      </c>
      <c r="B118" s="41" t="s">
        <v>94</v>
      </c>
      <c r="C118" s="23"/>
      <c r="D118" s="24">
        <f>8!C25</f>
        <v>0</v>
      </c>
      <c r="E118" s="24"/>
      <c r="F118" s="24"/>
      <c r="G118" s="25">
        <f t="shared" si="5"/>
        <v>0</v>
      </c>
    </row>
    <row r="119" spans="1:7" s="16" customFormat="1" ht="18" customHeight="1">
      <c r="A119" s="38">
        <v>806</v>
      </c>
      <c r="B119" s="41" t="s">
        <v>95</v>
      </c>
      <c r="C119" s="23"/>
      <c r="D119" s="24">
        <f>8!C29</f>
        <v>0</v>
      </c>
      <c r="E119" s="24"/>
      <c r="F119" s="24"/>
      <c r="G119" s="25">
        <f t="shared" si="5"/>
        <v>0</v>
      </c>
    </row>
    <row r="120" spans="1:7" s="16" customFormat="1" ht="18" customHeight="1">
      <c r="A120" s="38">
        <v>807</v>
      </c>
      <c r="B120" s="41" t="s">
        <v>96</v>
      </c>
      <c r="C120" s="23"/>
      <c r="D120" s="24">
        <f>8!C33</f>
        <v>0</v>
      </c>
      <c r="E120" s="24"/>
      <c r="F120" s="24"/>
      <c r="G120" s="25">
        <f t="shared" si="5"/>
        <v>0</v>
      </c>
    </row>
    <row r="121" spans="1:7" s="16" customFormat="1" ht="18" customHeight="1">
      <c r="A121" s="38">
        <v>808</v>
      </c>
      <c r="B121" s="41" t="s">
        <v>97</v>
      </c>
      <c r="C121" s="23"/>
      <c r="D121" s="24">
        <f>8!C37</f>
        <v>0</v>
      </c>
      <c r="E121" s="24"/>
      <c r="F121" s="24"/>
      <c r="G121" s="25">
        <f t="shared" si="5"/>
        <v>0</v>
      </c>
    </row>
    <row r="122" spans="1:7" s="16" customFormat="1" ht="18" customHeight="1">
      <c r="A122" s="38">
        <v>809</v>
      </c>
      <c r="B122" s="41" t="s">
        <v>58</v>
      </c>
      <c r="C122" s="23"/>
      <c r="D122" s="24"/>
      <c r="E122" s="24">
        <f>8!C43</f>
        <v>0</v>
      </c>
      <c r="F122" s="24"/>
      <c r="G122" s="25">
        <f t="shared" si="5"/>
        <v>0</v>
      </c>
    </row>
    <row r="123" spans="1:7" s="16" customFormat="1" ht="18" customHeight="1">
      <c r="A123" s="28"/>
      <c r="B123" s="29" t="s">
        <v>25</v>
      </c>
      <c r="C123" s="30"/>
      <c r="D123" s="31">
        <f>SUM(D114:D121)</f>
        <v>0</v>
      </c>
      <c r="E123" s="31">
        <f>E122</f>
        <v>0</v>
      </c>
      <c r="F123" s="31"/>
      <c r="G123" s="32">
        <f t="shared" si="5"/>
        <v>0</v>
      </c>
    </row>
    <row r="124" spans="1:7" s="16" customFormat="1" ht="9" customHeight="1">
      <c r="A124" s="108"/>
      <c r="B124" s="108"/>
      <c r="C124" s="108"/>
      <c r="D124" s="108"/>
      <c r="E124" s="108"/>
      <c r="F124" s="108"/>
      <c r="G124" s="33"/>
    </row>
    <row r="125" spans="1:7" s="16" customFormat="1" ht="21.75" customHeight="1">
      <c r="A125" s="34">
        <v>9</v>
      </c>
      <c r="B125" s="110" t="s">
        <v>98</v>
      </c>
      <c r="C125" s="110"/>
      <c r="D125" s="110"/>
      <c r="E125" s="110"/>
      <c r="F125" s="110"/>
      <c r="G125" s="40"/>
    </row>
    <row r="126" spans="1:7" s="16" customFormat="1" ht="18" customHeight="1">
      <c r="A126" s="38">
        <v>901</v>
      </c>
      <c r="B126" s="41" t="s">
        <v>99</v>
      </c>
      <c r="C126" s="23"/>
      <c r="D126" s="24">
        <f>9!C9</f>
        <v>0</v>
      </c>
      <c r="E126" s="24"/>
      <c r="F126" s="24"/>
      <c r="G126" s="25">
        <f aca="true" t="shared" si="6" ref="G126:G147">SUM(D126:F126)</f>
        <v>0</v>
      </c>
    </row>
    <row r="127" spans="1:7" s="16" customFormat="1" ht="18" customHeight="1">
      <c r="A127" s="38">
        <v>902</v>
      </c>
      <c r="B127" s="41" t="s">
        <v>100</v>
      </c>
      <c r="C127" s="23"/>
      <c r="D127" s="24">
        <f>9!C13</f>
        <v>0</v>
      </c>
      <c r="E127" s="24"/>
      <c r="F127" s="24"/>
      <c r="G127" s="25">
        <f t="shared" si="6"/>
        <v>0</v>
      </c>
    </row>
    <row r="128" spans="1:7" s="16" customFormat="1" ht="18" customHeight="1">
      <c r="A128" s="38">
        <v>903</v>
      </c>
      <c r="B128" s="41" t="s">
        <v>101</v>
      </c>
      <c r="C128" s="23"/>
      <c r="D128" s="24">
        <f>9!C17</f>
        <v>0</v>
      </c>
      <c r="E128" s="24"/>
      <c r="F128" s="24"/>
      <c r="G128" s="25">
        <f t="shared" si="6"/>
        <v>0</v>
      </c>
    </row>
    <row r="129" spans="1:7" s="16" customFormat="1" ht="18" customHeight="1">
      <c r="A129" s="38">
        <v>904</v>
      </c>
      <c r="B129" s="41" t="s">
        <v>102</v>
      </c>
      <c r="C129" s="23"/>
      <c r="D129" s="24">
        <f>9!C21</f>
        <v>0</v>
      </c>
      <c r="E129" s="24"/>
      <c r="F129" s="24"/>
      <c r="G129" s="25">
        <f t="shared" si="6"/>
        <v>0</v>
      </c>
    </row>
    <row r="130" spans="1:7" s="16" customFormat="1" ht="18" customHeight="1">
      <c r="A130" s="38">
        <v>905</v>
      </c>
      <c r="B130" s="41" t="s">
        <v>103</v>
      </c>
      <c r="C130" s="23"/>
      <c r="D130" s="24">
        <f>9!C25</f>
        <v>0</v>
      </c>
      <c r="E130" s="24"/>
      <c r="F130" s="24"/>
      <c r="G130" s="25">
        <f t="shared" si="6"/>
        <v>0</v>
      </c>
    </row>
    <row r="131" spans="1:7" s="16" customFormat="1" ht="18" customHeight="1">
      <c r="A131" s="38">
        <v>906</v>
      </c>
      <c r="B131" s="41" t="s">
        <v>104</v>
      </c>
      <c r="C131" s="23"/>
      <c r="D131" s="24">
        <f>9!C29</f>
        <v>0</v>
      </c>
      <c r="E131" s="24"/>
      <c r="F131" s="24"/>
      <c r="G131" s="25">
        <f t="shared" si="6"/>
        <v>0</v>
      </c>
    </row>
    <row r="132" spans="1:7" s="16" customFormat="1" ht="18" customHeight="1">
      <c r="A132" s="38">
        <v>907</v>
      </c>
      <c r="B132" s="41" t="s">
        <v>105</v>
      </c>
      <c r="C132" s="23"/>
      <c r="D132" s="24">
        <f>9!C33</f>
        <v>0</v>
      </c>
      <c r="E132" s="24"/>
      <c r="F132" s="24"/>
      <c r="G132" s="25">
        <f t="shared" si="6"/>
        <v>0</v>
      </c>
    </row>
    <row r="133" spans="1:7" s="16" customFormat="1" ht="18" customHeight="1">
      <c r="A133" s="38">
        <v>908</v>
      </c>
      <c r="B133" s="41" t="s">
        <v>106</v>
      </c>
      <c r="C133" s="23"/>
      <c r="D133" s="24">
        <f>9!C37</f>
        <v>0</v>
      </c>
      <c r="E133" s="24"/>
      <c r="F133" s="24"/>
      <c r="G133" s="25">
        <f t="shared" si="6"/>
        <v>0</v>
      </c>
    </row>
    <row r="134" spans="1:7" s="16" customFormat="1" ht="18" customHeight="1">
      <c r="A134" s="38">
        <v>909</v>
      </c>
      <c r="B134" s="41" t="s">
        <v>107</v>
      </c>
      <c r="C134" s="23"/>
      <c r="D134" s="24">
        <f>9!C41</f>
        <v>0</v>
      </c>
      <c r="E134" s="24"/>
      <c r="F134" s="24"/>
      <c r="G134" s="25">
        <f t="shared" si="6"/>
        <v>0</v>
      </c>
    </row>
    <row r="135" spans="1:7" s="16" customFormat="1" ht="18" customHeight="1">
      <c r="A135" s="38">
        <v>910</v>
      </c>
      <c r="B135" s="41" t="s">
        <v>108</v>
      </c>
      <c r="C135" s="23"/>
      <c r="D135" s="24">
        <f>9!C45</f>
        <v>0</v>
      </c>
      <c r="E135" s="24"/>
      <c r="F135" s="24"/>
      <c r="G135" s="25">
        <f t="shared" si="6"/>
        <v>0</v>
      </c>
    </row>
    <row r="136" spans="1:7" s="16" customFormat="1" ht="18" customHeight="1">
      <c r="A136" s="38">
        <v>911</v>
      </c>
      <c r="B136" s="41" t="s">
        <v>109</v>
      </c>
      <c r="C136" s="23"/>
      <c r="D136" s="24">
        <f>9!C49</f>
        <v>0</v>
      </c>
      <c r="E136" s="24"/>
      <c r="F136" s="24"/>
      <c r="G136" s="25">
        <f t="shared" si="6"/>
        <v>0</v>
      </c>
    </row>
    <row r="137" spans="1:7" s="16" customFormat="1" ht="18" customHeight="1">
      <c r="A137" s="38">
        <v>912</v>
      </c>
      <c r="B137" s="41" t="s">
        <v>110</v>
      </c>
      <c r="C137" s="23"/>
      <c r="D137" s="24">
        <f>9!C53</f>
        <v>0</v>
      </c>
      <c r="E137" s="24"/>
      <c r="F137" s="24"/>
      <c r="G137" s="25">
        <f t="shared" si="6"/>
        <v>0</v>
      </c>
    </row>
    <row r="138" spans="1:7" s="16" customFormat="1" ht="18" customHeight="1">
      <c r="A138" s="38">
        <v>913</v>
      </c>
      <c r="B138" s="41" t="s">
        <v>111</v>
      </c>
      <c r="C138" s="23"/>
      <c r="D138" s="24">
        <f>9!C57</f>
        <v>0</v>
      </c>
      <c r="E138" s="24"/>
      <c r="F138" s="24"/>
      <c r="G138" s="25">
        <f t="shared" si="6"/>
        <v>0</v>
      </c>
    </row>
    <row r="139" spans="1:7" s="16" customFormat="1" ht="18" customHeight="1">
      <c r="A139" s="38">
        <v>914</v>
      </c>
      <c r="B139" s="41" t="s">
        <v>112</v>
      </c>
      <c r="C139" s="23"/>
      <c r="D139" s="24">
        <f>9!C61</f>
        <v>0</v>
      </c>
      <c r="E139" s="24"/>
      <c r="F139" s="24"/>
      <c r="G139" s="25">
        <f t="shared" si="6"/>
        <v>0</v>
      </c>
    </row>
    <row r="140" spans="1:7" s="16" customFormat="1" ht="18" customHeight="1">
      <c r="A140" s="38">
        <v>915</v>
      </c>
      <c r="B140" s="41" t="s">
        <v>113</v>
      </c>
      <c r="C140" s="23"/>
      <c r="D140" s="24">
        <f>9!C65</f>
        <v>0</v>
      </c>
      <c r="E140" s="24"/>
      <c r="F140" s="24"/>
      <c r="G140" s="25">
        <f t="shared" si="6"/>
        <v>0</v>
      </c>
    </row>
    <row r="141" spans="1:7" s="16" customFormat="1" ht="18" customHeight="1">
      <c r="A141" s="38">
        <v>916</v>
      </c>
      <c r="B141" s="41" t="s">
        <v>114</v>
      </c>
      <c r="C141" s="23"/>
      <c r="D141" s="24">
        <f>9!C69</f>
        <v>0</v>
      </c>
      <c r="E141" s="24"/>
      <c r="F141" s="24"/>
      <c r="G141" s="25">
        <f t="shared" si="6"/>
        <v>0</v>
      </c>
    </row>
    <row r="142" spans="1:7" s="16" customFormat="1" ht="18" customHeight="1">
      <c r="A142" s="38">
        <v>917</v>
      </c>
      <c r="B142" s="41" t="s">
        <v>115</v>
      </c>
      <c r="C142" s="23"/>
      <c r="D142" s="24">
        <f>9!C73</f>
        <v>0</v>
      </c>
      <c r="E142" s="24"/>
      <c r="F142" s="24"/>
      <c r="G142" s="25">
        <f t="shared" si="6"/>
        <v>0</v>
      </c>
    </row>
    <row r="143" spans="1:7" s="16" customFormat="1" ht="18" customHeight="1">
      <c r="A143" s="38">
        <v>918</v>
      </c>
      <c r="B143" s="41" t="s">
        <v>116</v>
      </c>
      <c r="C143" s="23"/>
      <c r="D143" s="24">
        <f>9!C77</f>
        <v>0</v>
      </c>
      <c r="E143" s="24"/>
      <c r="F143" s="24"/>
      <c r="G143" s="25">
        <f t="shared" si="6"/>
        <v>0</v>
      </c>
    </row>
    <row r="144" spans="1:7" s="16" customFormat="1" ht="18" customHeight="1">
      <c r="A144" s="38">
        <v>919</v>
      </c>
      <c r="B144" s="41" t="s">
        <v>117</v>
      </c>
      <c r="C144" s="23"/>
      <c r="D144" s="24">
        <f>9!C81</f>
        <v>0</v>
      </c>
      <c r="E144" s="24"/>
      <c r="F144" s="24"/>
      <c r="G144" s="25">
        <f t="shared" si="6"/>
        <v>0</v>
      </c>
    </row>
    <row r="145" spans="1:7" s="16" customFormat="1" ht="18" customHeight="1">
      <c r="A145" s="38">
        <v>920</v>
      </c>
      <c r="B145" s="41" t="s">
        <v>24</v>
      </c>
      <c r="C145" s="23"/>
      <c r="D145" s="24">
        <f>9!C85</f>
        <v>0</v>
      </c>
      <c r="E145" s="24"/>
      <c r="F145" s="24"/>
      <c r="G145" s="25">
        <f t="shared" si="6"/>
        <v>0</v>
      </c>
    </row>
    <row r="146" spans="1:7" s="16" customFormat="1" ht="18" customHeight="1">
      <c r="A146" s="38">
        <v>921</v>
      </c>
      <c r="B146" s="41" t="s">
        <v>58</v>
      </c>
      <c r="C146" s="23"/>
      <c r="D146" s="24"/>
      <c r="E146" s="24">
        <f>9!C91</f>
        <v>0</v>
      </c>
      <c r="F146" s="24"/>
      <c r="G146" s="25">
        <f t="shared" si="6"/>
        <v>0</v>
      </c>
    </row>
    <row r="147" spans="1:7" s="16" customFormat="1" ht="18" customHeight="1">
      <c r="A147" s="28"/>
      <c r="B147" s="29" t="s">
        <v>25</v>
      </c>
      <c r="C147" s="30"/>
      <c r="D147" s="31">
        <f>SUM(D126:D145)</f>
        <v>0</v>
      </c>
      <c r="E147" s="31">
        <f>E146</f>
        <v>0</v>
      </c>
      <c r="F147" s="31"/>
      <c r="G147" s="32">
        <f t="shared" si="6"/>
        <v>0</v>
      </c>
    </row>
    <row r="148" spans="1:7" s="16" customFormat="1" ht="9" customHeight="1">
      <c r="A148" s="108"/>
      <c r="B148" s="108"/>
      <c r="C148" s="108"/>
      <c r="D148" s="108"/>
      <c r="E148" s="108"/>
      <c r="F148" s="108"/>
      <c r="G148" s="33"/>
    </row>
    <row r="149" spans="1:7" s="16" customFormat="1" ht="21.75" customHeight="1">
      <c r="A149" s="34">
        <v>10</v>
      </c>
      <c r="B149" s="110" t="s">
        <v>118</v>
      </c>
      <c r="C149" s="110"/>
      <c r="D149" s="110"/>
      <c r="E149" s="110"/>
      <c r="F149" s="110"/>
      <c r="G149" s="40"/>
    </row>
    <row r="150" spans="1:7" s="16" customFormat="1" ht="18" customHeight="1">
      <c r="A150" s="38">
        <v>1001</v>
      </c>
      <c r="B150" s="41" t="s">
        <v>119</v>
      </c>
      <c r="C150" s="23"/>
      <c r="D150" s="24">
        <f>'10'!C9</f>
        <v>0</v>
      </c>
      <c r="E150" s="24"/>
      <c r="F150" s="24"/>
      <c r="G150" s="25">
        <f aca="true" t="shared" si="7" ref="G150:G164">SUM(D150:F150)</f>
        <v>0</v>
      </c>
    </row>
    <row r="151" spans="1:7" s="16" customFormat="1" ht="18" customHeight="1">
      <c r="A151" s="38">
        <v>1002</v>
      </c>
      <c r="B151" s="41" t="s">
        <v>120</v>
      </c>
      <c r="C151" s="23"/>
      <c r="D151" s="24">
        <f>'10'!C13</f>
        <v>0</v>
      </c>
      <c r="E151" s="24"/>
      <c r="F151" s="24"/>
      <c r="G151" s="25">
        <f t="shared" si="7"/>
        <v>0</v>
      </c>
    </row>
    <row r="152" spans="1:7" s="16" customFormat="1" ht="18" customHeight="1">
      <c r="A152" s="38">
        <v>1003</v>
      </c>
      <c r="B152" s="41" t="s">
        <v>121</v>
      </c>
      <c r="C152" s="23"/>
      <c r="D152" s="24">
        <f>'10'!C17</f>
        <v>0</v>
      </c>
      <c r="E152" s="24"/>
      <c r="F152" s="24"/>
      <c r="G152" s="25">
        <f t="shared" si="7"/>
        <v>0</v>
      </c>
    </row>
    <row r="153" spans="1:7" s="16" customFormat="1" ht="18" customHeight="1">
      <c r="A153" s="38">
        <v>1004</v>
      </c>
      <c r="B153" s="41" t="s">
        <v>122</v>
      </c>
      <c r="C153" s="23"/>
      <c r="D153" s="24">
        <f>'10'!C21</f>
        <v>0</v>
      </c>
      <c r="E153" s="24"/>
      <c r="F153" s="24"/>
      <c r="G153" s="25">
        <f t="shared" si="7"/>
        <v>0</v>
      </c>
    </row>
    <row r="154" spans="1:7" s="16" customFormat="1" ht="18" customHeight="1">
      <c r="A154" s="38">
        <v>1005</v>
      </c>
      <c r="B154" s="41" t="s">
        <v>123</v>
      </c>
      <c r="C154" s="23"/>
      <c r="D154" s="24">
        <f>'10'!C25</f>
        <v>0</v>
      </c>
      <c r="E154" s="24"/>
      <c r="F154" s="24"/>
      <c r="G154" s="25">
        <f t="shared" si="7"/>
        <v>0</v>
      </c>
    </row>
    <row r="155" spans="1:7" s="16" customFormat="1" ht="18" customHeight="1">
      <c r="A155" s="38">
        <v>1006</v>
      </c>
      <c r="B155" s="41" t="s">
        <v>124</v>
      </c>
      <c r="C155" s="23"/>
      <c r="D155" s="24">
        <f>'10'!C29</f>
        <v>0</v>
      </c>
      <c r="E155" s="24"/>
      <c r="F155" s="24"/>
      <c r="G155" s="25">
        <f t="shared" si="7"/>
        <v>0</v>
      </c>
    </row>
    <row r="156" spans="1:7" s="16" customFormat="1" ht="18" customHeight="1">
      <c r="A156" s="38">
        <v>1007</v>
      </c>
      <c r="B156" s="41" t="s">
        <v>125</v>
      </c>
      <c r="C156" s="23"/>
      <c r="D156" s="24">
        <f>'10'!C33</f>
        <v>0</v>
      </c>
      <c r="E156" s="24"/>
      <c r="F156" s="24"/>
      <c r="G156" s="25">
        <f t="shared" si="7"/>
        <v>0</v>
      </c>
    </row>
    <row r="157" spans="1:7" s="16" customFormat="1" ht="18" customHeight="1">
      <c r="A157" s="38">
        <v>1008</v>
      </c>
      <c r="B157" s="36" t="s">
        <v>126</v>
      </c>
      <c r="C157" s="23"/>
      <c r="D157" s="24">
        <f>'10'!C37</f>
        <v>0</v>
      </c>
      <c r="E157" s="24"/>
      <c r="F157" s="24"/>
      <c r="G157" s="25">
        <f t="shared" si="7"/>
        <v>0</v>
      </c>
    </row>
    <row r="158" spans="1:7" s="16" customFormat="1" ht="18" customHeight="1">
      <c r="A158" s="38">
        <v>1009</v>
      </c>
      <c r="B158" s="41" t="s">
        <v>127</v>
      </c>
      <c r="C158" s="23"/>
      <c r="D158" s="24">
        <f>'10'!C41</f>
        <v>0</v>
      </c>
      <c r="E158" s="24"/>
      <c r="F158" s="24"/>
      <c r="G158" s="25">
        <f t="shared" si="7"/>
        <v>0</v>
      </c>
    </row>
    <row r="159" spans="1:7" s="16" customFormat="1" ht="18" customHeight="1">
      <c r="A159" s="38">
        <v>1010</v>
      </c>
      <c r="B159" s="41" t="s">
        <v>128</v>
      </c>
      <c r="C159" s="23"/>
      <c r="D159" s="24">
        <f>'10'!C45</f>
        <v>0</v>
      </c>
      <c r="E159" s="24"/>
      <c r="F159" s="24"/>
      <c r="G159" s="25">
        <f t="shared" si="7"/>
        <v>0</v>
      </c>
    </row>
    <row r="160" spans="1:7" s="16" customFormat="1" ht="18" customHeight="1">
      <c r="A160" s="38">
        <v>1011</v>
      </c>
      <c r="B160" s="41" t="s">
        <v>129</v>
      </c>
      <c r="C160" s="23"/>
      <c r="D160" s="24">
        <f>'10'!C49</f>
        <v>0</v>
      </c>
      <c r="E160" s="24"/>
      <c r="F160" s="24"/>
      <c r="G160" s="25">
        <f t="shared" si="7"/>
        <v>0</v>
      </c>
    </row>
    <row r="161" spans="1:7" s="16" customFormat="1" ht="18" customHeight="1">
      <c r="A161" s="38">
        <v>1012</v>
      </c>
      <c r="B161" s="41" t="s">
        <v>130</v>
      </c>
      <c r="C161" s="23"/>
      <c r="D161" s="24">
        <f>'10'!C53</f>
        <v>0</v>
      </c>
      <c r="E161" s="24"/>
      <c r="F161" s="24"/>
      <c r="G161" s="25">
        <f t="shared" si="7"/>
        <v>0</v>
      </c>
    </row>
    <row r="162" spans="1:7" s="16" customFormat="1" ht="18" customHeight="1">
      <c r="A162" s="38">
        <v>1013</v>
      </c>
      <c r="B162" s="41" t="s">
        <v>24</v>
      </c>
      <c r="C162" s="23"/>
      <c r="D162" s="24">
        <f>'10'!C57</f>
        <v>0</v>
      </c>
      <c r="E162" s="24"/>
      <c r="F162" s="24"/>
      <c r="G162" s="25">
        <f t="shared" si="7"/>
        <v>0</v>
      </c>
    </row>
    <row r="163" spans="1:7" s="16" customFormat="1" ht="18" customHeight="1">
      <c r="A163" s="38">
        <v>1014</v>
      </c>
      <c r="B163" s="41" t="s">
        <v>58</v>
      </c>
      <c r="C163" s="23"/>
      <c r="D163" s="24"/>
      <c r="E163" s="24">
        <f>'10'!C63</f>
        <v>0</v>
      </c>
      <c r="F163" s="24"/>
      <c r="G163" s="25">
        <f t="shared" si="7"/>
        <v>0</v>
      </c>
    </row>
    <row r="164" spans="1:7" s="16" customFormat="1" ht="18" customHeight="1">
      <c r="A164" s="28"/>
      <c r="B164" s="29" t="s">
        <v>25</v>
      </c>
      <c r="C164" s="30"/>
      <c r="D164" s="31">
        <f>SUM(D150:D162)</f>
        <v>0</v>
      </c>
      <c r="E164" s="31">
        <f>E163</f>
        <v>0</v>
      </c>
      <c r="F164" s="31"/>
      <c r="G164" s="32">
        <f t="shared" si="7"/>
        <v>0</v>
      </c>
    </row>
    <row r="165" spans="1:7" s="16" customFormat="1" ht="9" customHeight="1">
      <c r="A165" s="108"/>
      <c r="B165" s="108"/>
      <c r="C165" s="108"/>
      <c r="D165" s="108"/>
      <c r="E165" s="108"/>
      <c r="F165" s="108"/>
      <c r="G165" s="33"/>
    </row>
    <row r="166" spans="1:7" s="16" customFormat="1" ht="21.75" customHeight="1">
      <c r="A166" s="34">
        <v>11</v>
      </c>
      <c r="B166" s="110" t="s">
        <v>131</v>
      </c>
      <c r="C166" s="110"/>
      <c r="D166" s="110"/>
      <c r="E166" s="110"/>
      <c r="F166" s="110"/>
      <c r="G166" s="40"/>
    </row>
    <row r="167" spans="1:7" s="16" customFormat="1" ht="18" customHeight="1">
      <c r="A167" s="38">
        <v>1101</v>
      </c>
      <c r="B167" s="41" t="s">
        <v>132</v>
      </c>
      <c r="C167" s="23"/>
      <c r="D167" s="24">
        <f>'11'!C9</f>
        <v>0</v>
      </c>
      <c r="E167" s="24"/>
      <c r="F167" s="24"/>
      <c r="G167" s="25">
        <f aca="true" t="shared" si="8" ref="G167:G181">SUM(D167:F167)</f>
        <v>0</v>
      </c>
    </row>
    <row r="168" spans="1:7" s="16" customFormat="1" ht="18" customHeight="1">
      <c r="A168" s="38">
        <v>1102</v>
      </c>
      <c r="B168" s="41" t="s">
        <v>133</v>
      </c>
      <c r="C168" s="23"/>
      <c r="D168" s="24">
        <f>'11'!C13</f>
        <v>0</v>
      </c>
      <c r="E168" s="24"/>
      <c r="F168" s="24"/>
      <c r="G168" s="25">
        <f t="shared" si="8"/>
        <v>0</v>
      </c>
    </row>
    <row r="169" spans="1:7" s="16" customFormat="1" ht="18" customHeight="1">
      <c r="A169" s="38">
        <v>1103</v>
      </c>
      <c r="B169" s="41" t="s">
        <v>134</v>
      </c>
      <c r="C169" s="23"/>
      <c r="D169" s="24">
        <f>'11'!C17</f>
        <v>0</v>
      </c>
      <c r="E169" s="24"/>
      <c r="F169" s="24"/>
      <c r="G169" s="25">
        <f t="shared" si="8"/>
        <v>0</v>
      </c>
    </row>
    <row r="170" spans="1:7" s="16" customFormat="1" ht="18" customHeight="1">
      <c r="A170" s="38">
        <v>1104</v>
      </c>
      <c r="B170" s="41" t="s">
        <v>135</v>
      </c>
      <c r="C170" s="23"/>
      <c r="D170" s="24">
        <f>'11'!C21</f>
        <v>0</v>
      </c>
      <c r="E170" s="24"/>
      <c r="F170" s="24"/>
      <c r="G170" s="25">
        <f t="shared" si="8"/>
        <v>0</v>
      </c>
    </row>
    <row r="171" spans="1:7" s="16" customFormat="1" ht="18" customHeight="1">
      <c r="A171" s="38">
        <v>1105</v>
      </c>
      <c r="B171" s="41" t="s">
        <v>136</v>
      </c>
      <c r="C171" s="23"/>
      <c r="D171" s="24">
        <f>'11'!C25</f>
        <v>0</v>
      </c>
      <c r="E171" s="24"/>
      <c r="F171" s="24"/>
      <c r="G171" s="25">
        <f t="shared" si="8"/>
        <v>0</v>
      </c>
    </row>
    <row r="172" spans="1:7" s="16" customFormat="1" ht="18" customHeight="1">
      <c r="A172" s="38">
        <v>1106</v>
      </c>
      <c r="B172" s="41" t="s">
        <v>137</v>
      </c>
      <c r="C172" s="23"/>
      <c r="D172" s="24">
        <f>'11'!C29</f>
        <v>0</v>
      </c>
      <c r="E172" s="24"/>
      <c r="F172" s="24"/>
      <c r="G172" s="25">
        <f t="shared" si="8"/>
        <v>0</v>
      </c>
    </row>
    <row r="173" spans="1:7" s="16" customFormat="1" ht="18" customHeight="1">
      <c r="A173" s="38">
        <v>1107</v>
      </c>
      <c r="B173" s="41" t="s">
        <v>138</v>
      </c>
      <c r="C173" s="23"/>
      <c r="D173" s="24">
        <f>'11'!C33</f>
        <v>0</v>
      </c>
      <c r="E173" s="24"/>
      <c r="F173" s="24"/>
      <c r="G173" s="25">
        <f t="shared" si="8"/>
        <v>0</v>
      </c>
    </row>
    <row r="174" spans="1:7" s="16" customFormat="1" ht="18" customHeight="1">
      <c r="A174" s="38">
        <v>1108</v>
      </c>
      <c r="B174" s="41" t="s">
        <v>139</v>
      </c>
      <c r="C174" s="23"/>
      <c r="D174" s="24">
        <f>'11'!C37</f>
        <v>0</v>
      </c>
      <c r="E174" s="24"/>
      <c r="F174" s="24"/>
      <c r="G174" s="25">
        <f t="shared" si="8"/>
        <v>0</v>
      </c>
    </row>
    <row r="175" spans="1:7" s="16" customFormat="1" ht="18" customHeight="1">
      <c r="A175" s="38">
        <v>1109</v>
      </c>
      <c r="B175" s="41" t="s">
        <v>140</v>
      </c>
      <c r="C175" s="23"/>
      <c r="D175" s="24">
        <f>'11'!C41</f>
        <v>0</v>
      </c>
      <c r="E175" s="24"/>
      <c r="F175" s="24"/>
      <c r="G175" s="25">
        <f t="shared" si="8"/>
        <v>0</v>
      </c>
    </row>
    <row r="176" spans="1:7" s="16" customFormat="1" ht="18" customHeight="1">
      <c r="A176" s="38">
        <v>1110</v>
      </c>
      <c r="B176" s="41" t="s">
        <v>141</v>
      </c>
      <c r="C176" s="23"/>
      <c r="D176" s="24">
        <f>'11'!C45</f>
        <v>0</v>
      </c>
      <c r="E176" s="24"/>
      <c r="F176" s="24"/>
      <c r="G176" s="25">
        <f t="shared" si="8"/>
        <v>0</v>
      </c>
    </row>
    <row r="177" spans="1:7" s="16" customFormat="1" ht="18" customHeight="1">
      <c r="A177" s="38">
        <v>1111</v>
      </c>
      <c r="B177" s="41" t="s">
        <v>142</v>
      </c>
      <c r="C177" s="23"/>
      <c r="D177" s="24">
        <f>'11'!C49</f>
        <v>0</v>
      </c>
      <c r="E177" s="24"/>
      <c r="F177" s="24"/>
      <c r="G177" s="25">
        <f t="shared" si="8"/>
        <v>0</v>
      </c>
    </row>
    <row r="178" spans="1:7" s="16" customFormat="1" ht="18" customHeight="1">
      <c r="A178" s="38">
        <v>1112</v>
      </c>
      <c r="B178" s="41" t="s">
        <v>130</v>
      </c>
      <c r="C178" s="23"/>
      <c r="D178" s="24">
        <f>'11'!C53</f>
        <v>0</v>
      </c>
      <c r="E178" s="24"/>
      <c r="F178" s="24"/>
      <c r="G178" s="25">
        <f t="shared" si="8"/>
        <v>0</v>
      </c>
    </row>
    <row r="179" spans="1:7" s="16" customFormat="1" ht="18" customHeight="1">
      <c r="A179" s="38">
        <v>1113</v>
      </c>
      <c r="B179" s="41" t="s">
        <v>24</v>
      </c>
      <c r="C179" s="23"/>
      <c r="D179" s="24">
        <f>'11'!C57</f>
        <v>0</v>
      </c>
      <c r="E179" s="24"/>
      <c r="F179" s="24"/>
      <c r="G179" s="25">
        <f t="shared" si="8"/>
        <v>0</v>
      </c>
    </row>
    <row r="180" spans="1:7" s="16" customFormat="1" ht="18" customHeight="1">
      <c r="A180" s="38">
        <v>1114</v>
      </c>
      <c r="B180" s="41" t="s">
        <v>58</v>
      </c>
      <c r="C180" s="23"/>
      <c r="D180" s="24"/>
      <c r="E180" s="24">
        <f>'11'!C63</f>
        <v>0</v>
      </c>
      <c r="F180" s="24"/>
      <c r="G180" s="25">
        <f t="shared" si="8"/>
        <v>0</v>
      </c>
    </row>
    <row r="181" spans="1:7" s="16" customFormat="1" ht="18" customHeight="1">
      <c r="A181" s="28"/>
      <c r="B181" s="29" t="s">
        <v>25</v>
      </c>
      <c r="C181" s="30"/>
      <c r="D181" s="31">
        <f>SUM(D167:D179)</f>
        <v>0</v>
      </c>
      <c r="E181" s="31">
        <f>E180</f>
        <v>0</v>
      </c>
      <c r="F181" s="31"/>
      <c r="G181" s="32">
        <f t="shared" si="8"/>
        <v>0</v>
      </c>
    </row>
    <row r="182" spans="1:7" s="16" customFormat="1" ht="9" customHeight="1">
      <c r="A182" s="108"/>
      <c r="B182" s="108"/>
      <c r="C182" s="108"/>
      <c r="D182" s="108"/>
      <c r="E182" s="108"/>
      <c r="F182" s="108"/>
      <c r="G182" s="33"/>
    </row>
    <row r="183" spans="1:7" s="16" customFormat="1" ht="21.75" customHeight="1">
      <c r="A183" s="34">
        <v>12</v>
      </c>
      <c r="B183" s="110" t="s">
        <v>143</v>
      </c>
      <c r="C183" s="110"/>
      <c r="D183" s="110"/>
      <c r="E183" s="110"/>
      <c r="F183" s="110"/>
      <c r="G183" s="40"/>
    </row>
    <row r="184" spans="1:7" s="16" customFormat="1" ht="18" customHeight="1">
      <c r="A184" s="38">
        <v>1201</v>
      </c>
      <c r="B184" s="41" t="s">
        <v>144</v>
      </c>
      <c r="C184" s="23"/>
      <c r="D184" s="24">
        <f>'12'!C9</f>
        <v>0</v>
      </c>
      <c r="E184" s="24"/>
      <c r="F184" s="24"/>
      <c r="G184" s="25">
        <f aca="true" t="shared" si="9" ref="G184:G193">SUM(D184:F184)</f>
        <v>0</v>
      </c>
    </row>
    <row r="185" spans="1:7" s="16" customFormat="1" ht="18" customHeight="1">
      <c r="A185" s="38">
        <v>1202</v>
      </c>
      <c r="B185" s="41" t="s">
        <v>145</v>
      </c>
      <c r="C185" s="23"/>
      <c r="D185" s="24">
        <f>'12'!C13</f>
        <v>0</v>
      </c>
      <c r="E185" s="24"/>
      <c r="F185" s="24"/>
      <c r="G185" s="25">
        <f t="shared" si="9"/>
        <v>0</v>
      </c>
    </row>
    <row r="186" spans="1:7" s="16" customFormat="1" ht="18" customHeight="1">
      <c r="A186" s="38">
        <v>1203</v>
      </c>
      <c r="B186" s="41" t="s">
        <v>146</v>
      </c>
      <c r="C186" s="23"/>
      <c r="D186" s="24">
        <f>'12'!C17</f>
        <v>0</v>
      </c>
      <c r="E186" s="24"/>
      <c r="F186" s="24"/>
      <c r="G186" s="25">
        <f t="shared" si="9"/>
        <v>0</v>
      </c>
    </row>
    <row r="187" spans="1:7" s="16" customFormat="1" ht="18" customHeight="1">
      <c r="A187" s="38">
        <v>1204</v>
      </c>
      <c r="B187" s="41" t="s">
        <v>147</v>
      </c>
      <c r="C187" s="23"/>
      <c r="D187" s="24">
        <f>'12'!C21</f>
        <v>0</v>
      </c>
      <c r="E187" s="24"/>
      <c r="F187" s="24"/>
      <c r="G187" s="25">
        <f t="shared" si="9"/>
        <v>0</v>
      </c>
    </row>
    <row r="188" spans="1:7" s="16" customFormat="1" ht="18" customHeight="1">
      <c r="A188" s="38">
        <v>1205</v>
      </c>
      <c r="B188" s="41" t="s">
        <v>148</v>
      </c>
      <c r="C188" s="23"/>
      <c r="D188" s="24">
        <f>'12'!C25</f>
        <v>0</v>
      </c>
      <c r="E188" s="24"/>
      <c r="F188" s="24"/>
      <c r="G188" s="25">
        <f t="shared" si="9"/>
        <v>0</v>
      </c>
    </row>
    <row r="189" spans="1:7" s="16" customFormat="1" ht="18" customHeight="1">
      <c r="A189" s="38">
        <v>1206</v>
      </c>
      <c r="B189" s="41" t="s">
        <v>149</v>
      </c>
      <c r="C189" s="23"/>
      <c r="D189" s="24">
        <f>'12'!C29</f>
        <v>0</v>
      </c>
      <c r="E189" s="24"/>
      <c r="F189" s="24"/>
      <c r="G189" s="25">
        <f t="shared" si="9"/>
        <v>0</v>
      </c>
    </row>
    <row r="190" spans="1:7" s="16" customFormat="1" ht="18" customHeight="1">
      <c r="A190" s="38">
        <v>1207</v>
      </c>
      <c r="B190" s="41" t="s">
        <v>150</v>
      </c>
      <c r="C190" s="23"/>
      <c r="D190" s="24">
        <f>'12'!C33</f>
        <v>0</v>
      </c>
      <c r="E190" s="24"/>
      <c r="F190" s="24"/>
      <c r="G190" s="25">
        <f t="shared" si="9"/>
        <v>0</v>
      </c>
    </row>
    <row r="191" spans="1:7" s="16" customFormat="1" ht="18" customHeight="1">
      <c r="A191" s="38">
        <v>1208</v>
      </c>
      <c r="B191" s="41" t="s">
        <v>24</v>
      </c>
      <c r="C191" s="23"/>
      <c r="D191" s="24">
        <f>'12'!C37</f>
        <v>0</v>
      </c>
      <c r="E191" s="24"/>
      <c r="F191" s="24"/>
      <c r="G191" s="25">
        <f t="shared" si="9"/>
        <v>0</v>
      </c>
    </row>
    <row r="192" spans="1:7" s="16" customFormat="1" ht="18" customHeight="1">
      <c r="A192" s="38">
        <v>1209</v>
      </c>
      <c r="B192" s="41" t="s">
        <v>58</v>
      </c>
      <c r="C192" s="23"/>
      <c r="D192" s="24"/>
      <c r="E192" s="24">
        <f>'12'!C43</f>
        <v>0</v>
      </c>
      <c r="F192" s="24"/>
      <c r="G192" s="25">
        <f t="shared" si="9"/>
        <v>0</v>
      </c>
    </row>
    <row r="193" spans="1:7" s="16" customFormat="1" ht="18" customHeight="1">
      <c r="A193" s="28"/>
      <c r="B193" s="29" t="s">
        <v>25</v>
      </c>
      <c r="C193" s="30"/>
      <c r="D193" s="31">
        <f>SUM(D184:D191)</f>
        <v>0</v>
      </c>
      <c r="E193" s="31">
        <f>SUM(E192)</f>
        <v>0</v>
      </c>
      <c r="F193" s="31"/>
      <c r="G193" s="32">
        <f t="shared" si="9"/>
        <v>0</v>
      </c>
    </row>
    <row r="194" spans="1:7" s="16" customFormat="1" ht="9" customHeight="1">
      <c r="A194" s="108"/>
      <c r="B194" s="108"/>
      <c r="C194" s="108"/>
      <c r="D194" s="108"/>
      <c r="E194" s="108"/>
      <c r="F194" s="108"/>
      <c r="G194" s="33"/>
    </row>
    <row r="195" spans="1:7" s="16" customFormat="1" ht="21.75" customHeight="1">
      <c r="A195" s="34">
        <v>13</v>
      </c>
      <c r="B195" s="109" t="s">
        <v>151</v>
      </c>
      <c r="C195" s="109"/>
      <c r="D195" s="109"/>
      <c r="E195" s="109"/>
      <c r="F195" s="109"/>
      <c r="G195" s="20"/>
    </row>
    <row r="196" spans="1:7" s="16" customFormat="1" ht="18" customHeight="1">
      <c r="A196" s="38">
        <v>1301</v>
      </c>
      <c r="B196" s="41" t="s">
        <v>152</v>
      </c>
      <c r="C196" s="23"/>
      <c r="D196" s="24">
        <f>'13'!C9</f>
        <v>0</v>
      </c>
      <c r="E196" s="24"/>
      <c r="F196" s="24"/>
      <c r="G196" s="25">
        <f aca="true" t="shared" si="10" ref="G196:G201">SUM(D196:F196)</f>
        <v>0</v>
      </c>
    </row>
    <row r="197" spans="1:7" s="16" customFormat="1" ht="18" customHeight="1">
      <c r="A197" s="38">
        <v>1302</v>
      </c>
      <c r="B197" s="41" t="s">
        <v>153</v>
      </c>
      <c r="C197" s="23"/>
      <c r="D197" s="24">
        <f>'13'!C13</f>
        <v>0</v>
      </c>
      <c r="E197" s="24"/>
      <c r="F197" s="24"/>
      <c r="G197" s="25">
        <f t="shared" si="10"/>
        <v>0</v>
      </c>
    </row>
    <row r="198" spans="1:7" s="16" customFormat="1" ht="18" customHeight="1">
      <c r="A198" s="38">
        <v>1303</v>
      </c>
      <c r="B198" s="41" t="s">
        <v>154</v>
      </c>
      <c r="C198" s="23"/>
      <c r="D198" s="24">
        <f>'13'!C17</f>
        <v>0</v>
      </c>
      <c r="E198" s="24"/>
      <c r="F198" s="24"/>
      <c r="G198" s="25">
        <f t="shared" si="10"/>
        <v>0</v>
      </c>
    </row>
    <row r="199" spans="1:7" s="16" customFormat="1" ht="18" customHeight="1">
      <c r="A199" s="38">
        <v>1304</v>
      </c>
      <c r="B199" s="41" t="s">
        <v>155</v>
      </c>
      <c r="C199" s="23"/>
      <c r="D199" s="24">
        <f>'13'!C21</f>
        <v>0</v>
      </c>
      <c r="E199" s="24"/>
      <c r="F199" s="24"/>
      <c r="G199" s="25">
        <f t="shared" si="10"/>
        <v>0</v>
      </c>
    </row>
    <row r="200" spans="1:7" s="16" customFormat="1" ht="18" customHeight="1">
      <c r="A200" s="38">
        <v>1305</v>
      </c>
      <c r="B200" s="41" t="s">
        <v>24</v>
      </c>
      <c r="C200" s="23"/>
      <c r="D200" s="24">
        <f>'13'!C25</f>
        <v>0</v>
      </c>
      <c r="E200" s="24"/>
      <c r="F200" s="24"/>
      <c r="G200" s="25">
        <f t="shared" si="10"/>
        <v>0</v>
      </c>
    </row>
    <row r="201" spans="1:7" s="16" customFormat="1" ht="18" customHeight="1">
      <c r="A201" s="28"/>
      <c r="B201" s="29" t="s">
        <v>25</v>
      </c>
      <c r="C201" s="30"/>
      <c r="D201" s="31">
        <f>SUM(D196:D200)</f>
        <v>0</v>
      </c>
      <c r="E201" s="31"/>
      <c r="F201" s="31"/>
      <c r="G201" s="32">
        <f t="shared" si="10"/>
        <v>0</v>
      </c>
    </row>
    <row r="202" spans="1:7" s="16" customFormat="1" ht="9" customHeight="1">
      <c r="A202" s="108"/>
      <c r="B202" s="108"/>
      <c r="C202" s="108"/>
      <c r="D202" s="108"/>
      <c r="E202" s="108"/>
      <c r="F202" s="108"/>
      <c r="G202" s="33"/>
    </row>
    <row r="203" spans="1:7" s="16" customFormat="1" ht="21.75" customHeight="1">
      <c r="A203" s="34">
        <v>14</v>
      </c>
      <c r="B203" s="110" t="s">
        <v>156</v>
      </c>
      <c r="C203" s="110"/>
      <c r="D203" s="110"/>
      <c r="E203" s="110"/>
      <c r="F203" s="110"/>
      <c r="G203" s="40"/>
    </row>
    <row r="204" spans="1:7" s="16" customFormat="1" ht="18" customHeight="1">
      <c r="A204" s="38">
        <v>1401</v>
      </c>
      <c r="B204" s="41" t="s">
        <v>157</v>
      </c>
      <c r="C204" s="23"/>
      <c r="D204" s="24">
        <f>'14'!C9</f>
        <v>0</v>
      </c>
      <c r="E204" s="24"/>
      <c r="F204" s="24"/>
      <c r="G204" s="25">
        <f aca="true" t="shared" si="11" ref="G204:G212">SUM(D204:F204)</f>
        <v>0</v>
      </c>
    </row>
    <row r="205" spans="1:7" s="16" customFormat="1" ht="18" customHeight="1">
      <c r="A205" s="37">
        <v>1402</v>
      </c>
      <c r="B205" s="41" t="s">
        <v>158</v>
      </c>
      <c r="C205" s="23"/>
      <c r="D205" s="24">
        <f>'14'!C13</f>
        <v>0</v>
      </c>
      <c r="E205" s="24"/>
      <c r="F205" s="24"/>
      <c r="G205" s="25">
        <f t="shared" si="11"/>
        <v>0</v>
      </c>
    </row>
    <row r="206" spans="1:7" s="16" customFormat="1" ht="18" customHeight="1">
      <c r="A206" s="37">
        <v>1403</v>
      </c>
      <c r="B206" s="41" t="s">
        <v>159</v>
      </c>
      <c r="C206" s="23"/>
      <c r="D206" s="24">
        <f>'14'!C17</f>
        <v>0</v>
      </c>
      <c r="E206" s="24"/>
      <c r="F206" s="24"/>
      <c r="G206" s="25">
        <f t="shared" si="11"/>
        <v>0</v>
      </c>
    </row>
    <row r="207" spans="1:7" s="16" customFormat="1" ht="18" customHeight="1">
      <c r="A207" s="37">
        <v>1404</v>
      </c>
      <c r="B207" s="41" t="s">
        <v>160</v>
      </c>
      <c r="C207" s="23"/>
      <c r="D207" s="24">
        <f>'14'!C21</f>
        <v>0</v>
      </c>
      <c r="E207" s="24"/>
      <c r="F207" s="24"/>
      <c r="G207" s="25">
        <f t="shared" si="11"/>
        <v>0</v>
      </c>
    </row>
    <row r="208" spans="1:7" s="16" customFormat="1" ht="18" customHeight="1">
      <c r="A208" s="37">
        <v>1405</v>
      </c>
      <c r="B208" s="41" t="s">
        <v>161</v>
      </c>
      <c r="C208" s="23"/>
      <c r="D208" s="24">
        <f>'14'!C25</f>
        <v>0</v>
      </c>
      <c r="E208" s="24"/>
      <c r="F208" s="24"/>
      <c r="G208" s="25">
        <f t="shared" si="11"/>
        <v>0</v>
      </c>
    </row>
    <row r="209" spans="1:7" s="16" customFormat="1" ht="18" customHeight="1">
      <c r="A209" s="37">
        <v>1406</v>
      </c>
      <c r="B209" s="41" t="s">
        <v>162</v>
      </c>
      <c r="C209" s="23"/>
      <c r="D209" s="24">
        <f>'14'!C29</f>
        <v>0</v>
      </c>
      <c r="E209" s="24"/>
      <c r="F209" s="24"/>
      <c r="G209" s="25">
        <f t="shared" si="11"/>
        <v>0</v>
      </c>
    </row>
    <row r="210" spans="1:7" s="16" customFormat="1" ht="18" customHeight="1">
      <c r="A210" s="37">
        <v>1407</v>
      </c>
      <c r="B210" s="41" t="s">
        <v>24</v>
      </c>
      <c r="C210" s="23"/>
      <c r="D210" s="24">
        <f>'14'!C33</f>
        <v>0</v>
      </c>
      <c r="E210" s="24"/>
      <c r="F210" s="24"/>
      <c r="G210" s="25">
        <f t="shared" si="11"/>
        <v>0</v>
      </c>
    </row>
    <row r="211" spans="1:7" s="16" customFormat="1" ht="18" customHeight="1">
      <c r="A211" s="38">
        <v>1408</v>
      </c>
      <c r="B211" s="41" t="s">
        <v>58</v>
      </c>
      <c r="C211" s="23"/>
      <c r="D211" s="24"/>
      <c r="E211" s="24">
        <f>'14'!C39</f>
        <v>0</v>
      </c>
      <c r="F211" s="24"/>
      <c r="G211" s="25">
        <f t="shared" si="11"/>
        <v>0</v>
      </c>
    </row>
    <row r="212" spans="1:7" s="16" customFormat="1" ht="18" customHeight="1">
      <c r="A212" s="28"/>
      <c r="B212" s="29" t="s">
        <v>25</v>
      </c>
      <c r="C212" s="30"/>
      <c r="D212" s="31">
        <f>SUM(D204:D210)</f>
        <v>0</v>
      </c>
      <c r="E212" s="31">
        <f>E211</f>
        <v>0</v>
      </c>
      <c r="F212" s="31"/>
      <c r="G212" s="32">
        <f t="shared" si="11"/>
        <v>0</v>
      </c>
    </row>
    <row r="213" spans="1:7" s="16" customFormat="1" ht="9" customHeight="1">
      <c r="A213" s="108"/>
      <c r="B213" s="108"/>
      <c r="C213" s="108"/>
      <c r="D213" s="108"/>
      <c r="E213" s="108"/>
      <c r="F213" s="108"/>
      <c r="G213" s="33"/>
    </row>
    <row r="214" spans="1:7" s="16" customFormat="1" ht="21.75" customHeight="1">
      <c r="A214" s="34">
        <v>15</v>
      </c>
      <c r="B214" s="110" t="s">
        <v>163</v>
      </c>
      <c r="C214" s="110"/>
      <c r="D214" s="110"/>
      <c r="E214" s="110"/>
      <c r="F214" s="110"/>
      <c r="G214" s="40"/>
    </row>
    <row r="215" spans="1:7" s="16" customFormat="1" ht="18" customHeight="1">
      <c r="A215" s="38">
        <v>1501</v>
      </c>
      <c r="B215" s="41" t="s">
        <v>164</v>
      </c>
      <c r="C215" s="23"/>
      <c r="D215" s="24">
        <f>'15'!C9</f>
        <v>0</v>
      </c>
      <c r="E215" s="24"/>
      <c r="F215" s="24"/>
      <c r="G215" s="25">
        <f aca="true" t="shared" si="12" ref="G215:G223">SUM(D215:F215)</f>
        <v>0</v>
      </c>
    </row>
    <row r="216" spans="1:7" s="16" customFormat="1" ht="18" customHeight="1">
      <c r="A216" s="38">
        <v>1502</v>
      </c>
      <c r="B216" s="41" t="s">
        <v>165</v>
      </c>
      <c r="C216" s="23"/>
      <c r="D216" s="24">
        <f>'15'!C13</f>
        <v>0</v>
      </c>
      <c r="E216" s="24"/>
      <c r="F216" s="24"/>
      <c r="G216" s="25">
        <f t="shared" si="12"/>
        <v>0</v>
      </c>
    </row>
    <row r="217" spans="1:7" s="16" customFormat="1" ht="18" customHeight="1">
      <c r="A217" s="38">
        <v>1503</v>
      </c>
      <c r="B217" s="41" t="s">
        <v>166</v>
      </c>
      <c r="C217" s="23"/>
      <c r="D217" s="24">
        <f>'15'!C17</f>
        <v>0</v>
      </c>
      <c r="E217" s="24"/>
      <c r="F217" s="24"/>
      <c r="G217" s="25">
        <f t="shared" si="12"/>
        <v>0</v>
      </c>
    </row>
    <row r="218" spans="1:7" s="16" customFormat="1" ht="18" customHeight="1">
      <c r="A218" s="38">
        <v>1504</v>
      </c>
      <c r="B218" s="41" t="s">
        <v>167</v>
      </c>
      <c r="C218" s="23"/>
      <c r="D218" s="24">
        <f>'15'!C21</f>
        <v>0</v>
      </c>
      <c r="E218" s="24"/>
      <c r="F218" s="24"/>
      <c r="G218" s="25">
        <f t="shared" si="12"/>
        <v>0</v>
      </c>
    </row>
    <row r="219" spans="1:7" s="16" customFormat="1" ht="18" customHeight="1">
      <c r="A219" s="38">
        <v>1505</v>
      </c>
      <c r="B219" s="41" t="s">
        <v>168</v>
      </c>
      <c r="C219" s="23"/>
      <c r="D219" s="24">
        <f>'15'!C25</f>
        <v>0</v>
      </c>
      <c r="E219" s="24"/>
      <c r="F219" s="24"/>
      <c r="G219" s="25">
        <f t="shared" si="12"/>
        <v>0</v>
      </c>
    </row>
    <row r="220" spans="1:7" s="16" customFormat="1" ht="18" customHeight="1">
      <c r="A220" s="38">
        <v>1506</v>
      </c>
      <c r="B220" s="41" t="s">
        <v>169</v>
      </c>
      <c r="C220" s="23"/>
      <c r="D220" s="24">
        <f>'15'!C29</f>
        <v>0</v>
      </c>
      <c r="E220" s="24"/>
      <c r="F220" s="24"/>
      <c r="G220" s="25">
        <f t="shared" si="12"/>
        <v>0</v>
      </c>
    </row>
    <row r="221" spans="1:7" s="16" customFormat="1" ht="18" customHeight="1">
      <c r="A221" s="38">
        <v>1507</v>
      </c>
      <c r="B221" s="41" t="s">
        <v>24</v>
      </c>
      <c r="C221" s="23"/>
      <c r="D221" s="24">
        <f>'15'!C33</f>
        <v>0</v>
      </c>
      <c r="E221" s="24"/>
      <c r="F221" s="24"/>
      <c r="G221" s="25">
        <f t="shared" si="12"/>
        <v>0</v>
      </c>
    </row>
    <row r="222" spans="1:7" s="16" customFormat="1" ht="18" customHeight="1">
      <c r="A222" s="38">
        <v>1508</v>
      </c>
      <c r="B222" s="41" t="s">
        <v>58</v>
      </c>
      <c r="C222" s="23"/>
      <c r="D222" s="24"/>
      <c r="E222" s="24">
        <f>'15'!C39</f>
        <v>0</v>
      </c>
      <c r="F222" s="24"/>
      <c r="G222" s="25">
        <f t="shared" si="12"/>
        <v>0</v>
      </c>
    </row>
    <row r="223" spans="1:7" s="16" customFormat="1" ht="18" customHeight="1">
      <c r="A223" s="28"/>
      <c r="B223" s="29" t="s">
        <v>25</v>
      </c>
      <c r="C223" s="30"/>
      <c r="D223" s="31">
        <f>SUM(D215:D221)</f>
        <v>0</v>
      </c>
      <c r="E223" s="31">
        <f>E222</f>
        <v>0</v>
      </c>
      <c r="F223" s="31"/>
      <c r="G223" s="32">
        <f t="shared" si="12"/>
        <v>0</v>
      </c>
    </row>
    <row r="224" spans="1:7" s="16" customFormat="1" ht="9" customHeight="1">
      <c r="A224" s="108"/>
      <c r="B224" s="108"/>
      <c r="C224" s="108"/>
      <c r="D224" s="108"/>
      <c r="E224" s="108"/>
      <c r="F224" s="108"/>
      <c r="G224" s="33"/>
    </row>
    <row r="225" spans="1:7" s="16" customFormat="1" ht="21.75" customHeight="1">
      <c r="A225" s="34">
        <v>16</v>
      </c>
      <c r="B225" s="109" t="s">
        <v>170</v>
      </c>
      <c r="C225" s="109"/>
      <c r="D225" s="109"/>
      <c r="E225" s="109"/>
      <c r="F225" s="109"/>
      <c r="G225" s="20"/>
    </row>
    <row r="226" spans="1:7" s="16" customFormat="1" ht="18" customHeight="1">
      <c r="A226" s="38">
        <v>1601</v>
      </c>
      <c r="B226" s="41" t="s">
        <v>171</v>
      </c>
      <c r="C226" s="23"/>
      <c r="D226" s="24">
        <f>'16'!C9</f>
        <v>0</v>
      </c>
      <c r="E226" s="24"/>
      <c r="F226" s="24"/>
      <c r="G226" s="25">
        <f aca="true" t="shared" si="13" ref="G226:G239">SUM(D226:F226)</f>
        <v>0</v>
      </c>
    </row>
    <row r="227" spans="1:7" s="16" customFormat="1" ht="18" customHeight="1">
      <c r="A227" s="38">
        <v>1602</v>
      </c>
      <c r="B227" s="41" t="s">
        <v>172</v>
      </c>
      <c r="C227" s="23"/>
      <c r="D227" s="24">
        <f>'16'!C13</f>
        <v>0</v>
      </c>
      <c r="E227" s="24"/>
      <c r="F227" s="24"/>
      <c r="G227" s="25">
        <f t="shared" si="13"/>
        <v>0</v>
      </c>
    </row>
    <row r="228" spans="1:7" s="16" customFormat="1" ht="18" customHeight="1">
      <c r="A228" s="38">
        <v>1603</v>
      </c>
      <c r="B228" s="41" t="s">
        <v>173</v>
      </c>
      <c r="C228" s="23"/>
      <c r="D228" s="24">
        <f>'16'!C17</f>
        <v>0</v>
      </c>
      <c r="E228" s="24"/>
      <c r="F228" s="24"/>
      <c r="G228" s="25">
        <f t="shared" si="13"/>
        <v>0</v>
      </c>
    </row>
    <row r="229" spans="1:7" s="16" customFormat="1" ht="18" customHeight="1">
      <c r="A229" s="38">
        <v>1604</v>
      </c>
      <c r="B229" s="41" t="s">
        <v>174</v>
      </c>
      <c r="C229" s="23"/>
      <c r="D229" s="24">
        <f>'16'!C21</f>
        <v>0</v>
      </c>
      <c r="E229" s="24"/>
      <c r="F229" s="24"/>
      <c r="G229" s="25">
        <f t="shared" si="13"/>
        <v>0</v>
      </c>
    </row>
    <row r="230" spans="1:7" s="16" customFormat="1" ht="18" customHeight="1">
      <c r="A230" s="38">
        <v>1605</v>
      </c>
      <c r="B230" s="41" t="s">
        <v>175</v>
      </c>
      <c r="C230" s="23"/>
      <c r="D230" s="24">
        <f>'16'!C25</f>
        <v>0</v>
      </c>
      <c r="E230" s="24"/>
      <c r="F230" s="24"/>
      <c r="G230" s="25">
        <f t="shared" si="13"/>
        <v>0</v>
      </c>
    </row>
    <row r="231" spans="1:7" s="16" customFormat="1" ht="18" customHeight="1">
      <c r="A231" s="38">
        <v>1606</v>
      </c>
      <c r="B231" s="41" t="s">
        <v>159</v>
      </c>
      <c r="C231" s="23"/>
      <c r="D231" s="24">
        <f>'16'!C29</f>
        <v>0</v>
      </c>
      <c r="E231" s="24"/>
      <c r="F231" s="24"/>
      <c r="G231" s="25">
        <f t="shared" si="13"/>
        <v>0</v>
      </c>
    </row>
    <row r="232" spans="1:7" s="16" customFormat="1" ht="18" customHeight="1">
      <c r="A232" s="38">
        <v>1607</v>
      </c>
      <c r="B232" s="41" t="s">
        <v>176</v>
      </c>
      <c r="C232" s="23"/>
      <c r="D232" s="24">
        <f>'16'!C33</f>
        <v>0</v>
      </c>
      <c r="E232" s="24"/>
      <c r="F232" s="24"/>
      <c r="G232" s="25">
        <f t="shared" si="13"/>
        <v>0</v>
      </c>
    </row>
    <row r="233" spans="1:7" s="16" customFormat="1" ht="18" customHeight="1">
      <c r="A233" s="38">
        <v>1608</v>
      </c>
      <c r="B233" s="41" t="s">
        <v>177</v>
      </c>
      <c r="C233" s="23"/>
      <c r="D233" s="24">
        <f>'16'!C37</f>
        <v>0</v>
      </c>
      <c r="E233" s="24"/>
      <c r="F233" s="24"/>
      <c r="G233" s="25">
        <f t="shared" si="13"/>
        <v>0</v>
      </c>
    </row>
    <row r="234" spans="1:7" s="16" customFormat="1" ht="18" customHeight="1">
      <c r="A234" s="38">
        <v>1609</v>
      </c>
      <c r="B234" s="41" t="s">
        <v>178</v>
      </c>
      <c r="C234" s="23"/>
      <c r="D234" s="24">
        <f>'16'!C41</f>
        <v>0</v>
      </c>
      <c r="E234" s="24"/>
      <c r="F234" s="24"/>
      <c r="G234" s="25">
        <f t="shared" si="13"/>
        <v>0</v>
      </c>
    </row>
    <row r="235" spans="1:7" s="16" customFormat="1" ht="18" customHeight="1">
      <c r="A235" s="38">
        <v>1610</v>
      </c>
      <c r="B235" s="41" t="s">
        <v>130</v>
      </c>
      <c r="C235" s="23"/>
      <c r="D235" s="24">
        <f>'16'!C45</f>
        <v>0</v>
      </c>
      <c r="E235" s="24"/>
      <c r="F235" s="24"/>
      <c r="G235" s="25">
        <f t="shared" si="13"/>
        <v>0</v>
      </c>
    </row>
    <row r="236" spans="1:7" s="16" customFormat="1" ht="18" customHeight="1">
      <c r="A236" s="38">
        <v>1611</v>
      </c>
      <c r="B236" s="41" t="s">
        <v>179</v>
      </c>
      <c r="C236" s="23"/>
      <c r="D236" s="24">
        <f>'16'!C49</f>
        <v>0</v>
      </c>
      <c r="E236" s="24"/>
      <c r="F236" s="24"/>
      <c r="G236" s="25">
        <f t="shared" si="13"/>
        <v>0</v>
      </c>
    </row>
    <row r="237" spans="1:7" s="16" customFormat="1" ht="18" customHeight="1">
      <c r="A237" s="38">
        <v>1612</v>
      </c>
      <c r="B237" s="41" t="s">
        <v>24</v>
      </c>
      <c r="C237" s="23"/>
      <c r="D237" s="24">
        <f>'16'!C53</f>
        <v>0</v>
      </c>
      <c r="E237" s="24"/>
      <c r="F237" s="24"/>
      <c r="G237" s="25">
        <f t="shared" si="13"/>
        <v>0</v>
      </c>
    </row>
    <row r="238" spans="1:7" s="16" customFormat="1" ht="18" customHeight="1">
      <c r="A238" s="38">
        <v>1613</v>
      </c>
      <c r="B238" s="41" t="s">
        <v>58</v>
      </c>
      <c r="C238" s="23"/>
      <c r="D238" s="24"/>
      <c r="E238" s="24">
        <f>'16'!C59</f>
        <v>0</v>
      </c>
      <c r="F238" s="24"/>
      <c r="G238" s="25">
        <f t="shared" si="13"/>
        <v>0</v>
      </c>
    </row>
    <row r="239" spans="1:7" s="16" customFormat="1" ht="18" customHeight="1">
      <c r="A239" s="28"/>
      <c r="B239" s="29" t="s">
        <v>25</v>
      </c>
      <c r="C239" s="30"/>
      <c r="D239" s="31">
        <f>SUM(D226:D237)</f>
        <v>0</v>
      </c>
      <c r="E239" s="31">
        <f>E238</f>
        <v>0</v>
      </c>
      <c r="F239" s="31"/>
      <c r="G239" s="32">
        <f t="shared" si="13"/>
        <v>0</v>
      </c>
    </row>
    <row r="240" spans="1:7" s="16" customFormat="1" ht="9" customHeight="1">
      <c r="A240" s="108"/>
      <c r="B240" s="108"/>
      <c r="C240" s="108"/>
      <c r="D240" s="108"/>
      <c r="E240" s="108"/>
      <c r="F240" s="108"/>
      <c r="G240" s="33"/>
    </row>
    <row r="241" spans="1:7" s="16" customFormat="1" ht="21.75" customHeight="1">
      <c r="A241" s="34">
        <v>17</v>
      </c>
      <c r="B241" s="109" t="s">
        <v>180</v>
      </c>
      <c r="C241" s="109"/>
      <c r="D241" s="109"/>
      <c r="E241" s="109"/>
      <c r="F241" s="109"/>
      <c r="G241" s="20"/>
    </row>
    <row r="242" spans="1:7" s="16" customFormat="1" ht="18" customHeight="1">
      <c r="A242" s="38">
        <v>1701</v>
      </c>
      <c r="B242" s="41" t="s">
        <v>181</v>
      </c>
      <c r="C242" s="23"/>
      <c r="D242" s="24">
        <f>'17'!C9</f>
        <v>0</v>
      </c>
      <c r="E242" s="24"/>
      <c r="F242" s="24"/>
      <c r="G242" s="25">
        <f aca="true" t="shared" si="14" ref="G242:G260">SUM(D242:F242)</f>
        <v>0</v>
      </c>
    </row>
    <row r="243" spans="1:7" s="16" customFormat="1" ht="18" customHeight="1">
      <c r="A243" s="38">
        <v>1702</v>
      </c>
      <c r="B243" s="41" t="s">
        <v>182</v>
      </c>
      <c r="C243" s="23"/>
      <c r="D243" s="24">
        <f>'17'!C13</f>
        <v>0</v>
      </c>
      <c r="E243" s="24"/>
      <c r="F243" s="24"/>
      <c r="G243" s="25">
        <f t="shared" si="14"/>
        <v>0</v>
      </c>
    </row>
    <row r="244" spans="1:7" s="16" customFormat="1" ht="18" customHeight="1">
      <c r="A244" s="38">
        <v>1703</v>
      </c>
      <c r="B244" s="41" t="s">
        <v>183</v>
      </c>
      <c r="C244" s="23"/>
      <c r="D244" s="24">
        <f>'17'!C17</f>
        <v>0</v>
      </c>
      <c r="E244" s="24"/>
      <c r="F244" s="24"/>
      <c r="G244" s="25">
        <f t="shared" si="14"/>
        <v>0</v>
      </c>
    </row>
    <row r="245" spans="1:7" s="16" customFormat="1" ht="18" customHeight="1">
      <c r="A245" s="38">
        <v>1704</v>
      </c>
      <c r="B245" s="41" t="s">
        <v>184</v>
      </c>
      <c r="C245" s="23"/>
      <c r="D245" s="24">
        <f>'17'!C21</f>
        <v>0</v>
      </c>
      <c r="E245" s="24"/>
      <c r="F245" s="24"/>
      <c r="G245" s="25">
        <f t="shared" si="14"/>
        <v>0</v>
      </c>
    </row>
    <row r="246" spans="1:7" s="16" customFormat="1" ht="18" customHeight="1">
      <c r="A246" s="38">
        <v>1705</v>
      </c>
      <c r="B246" s="41" t="s">
        <v>185</v>
      </c>
      <c r="C246" s="23"/>
      <c r="D246" s="24">
        <f>'17'!C25</f>
        <v>0</v>
      </c>
      <c r="E246" s="24"/>
      <c r="F246" s="24"/>
      <c r="G246" s="25">
        <f t="shared" si="14"/>
        <v>0</v>
      </c>
    </row>
    <row r="247" spans="1:7" s="16" customFormat="1" ht="18" customHeight="1">
      <c r="A247" s="38">
        <v>1706</v>
      </c>
      <c r="B247" s="41" t="s">
        <v>186</v>
      </c>
      <c r="C247" s="23"/>
      <c r="D247" s="24">
        <f>'17'!C29</f>
        <v>0</v>
      </c>
      <c r="E247" s="24"/>
      <c r="F247" s="24"/>
      <c r="G247" s="25">
        <f t="shared" si="14"/>
        <v>0</v>
      </c>
    </row>
    <row r="248" spans="1:7" s="16" customFormat="1" ht="18" customHeight="1">
      <c r="A248" s="38">
        <v>1707</v>
      </c>
      <c r="B248" s="41" t="s">
        <v>187</v>
      </c>
      <c r="C248" s="23"/>
      <c r="D248" s="24">
        <f>'17'!C33</f>
        <v>0</v>
      </c>
      <c r="E248" s="24"/>
      <c r="F248" s="24"/>
      <c r="G248" s="25">
        <f t="shared" si="14"/>
        <v>0</v>
      </c>
    </row>
    <row r="249" spans="1:7" s="16" customFormat="1" ht="18" customHeight="1">
      <c r="A249" s="38">
        <v>1708</v>
      </c>
      <c r="B249" s="41" t="s">
        <v>188</v>
      </c>
      <c r="C249" s="23"/>
      <c r="D249" s="24">
        <f>'17'!C37</f>
        <v>0</v>
      </c>
      <c r="E249" s="24"/>
      <c r="F249" s="24"/>
      <c r="G249" s="25">
        <f t="shared" si="14"/>
        <v>0</v>
      </c>
    </row>
    <row r="250" spans="1:7" s="16" customFormat="1" ht="18" customHeight="1">
      <c r="A250" s="38">
        <v>1709</v>
      </c>
      <c r="B250" s="41" t="s">
        <v>189</v>
      </c>
      <c r="C250" s="23"/>
      <c r="D250" s="24">
        <f>'17'!C41</f>
        <v>0</v>
      </c>
      <c r="E250" s="24"/>
      <c r="F250" s="24"/>
      <c r="G250" s="25">
        <f t="shared" si="14"/>
        <v>0</v>
      </c>
    </row>
    <row r="251" spans="1:7" s="16" customFormat="1" ht="18" customHeight="1">
      <c r="A251" s="38">
        <v>1710</v>
      </c>
      <c r="B251" s="41" t="s">
        <v>190</v>
      </c>
      <c r="C251" s="23"/>
      <c r="D251" s="24">
        <f>'17'!C45</f>
        <v>0</v>
      </c>
      <c r="E251" s="24"/>
      <c r="F251" s="24"/>
      <c r="G251" s="25">
        <f t="shared" si="14"/>
        <v>0</v>
      </c>
    </row>
    <row r="252" spans="1:7" s="16" customFormat="1" ht="18" customHeight="1">
      <c r="A252" s="38">
        <v>1711</v>
      </c>
      <c r="B252" s="41" t="s">
        <v>191</v>
      </c>
      <c r="C252" s="23"/>
      <c r="D252" s="24">
        <f>'17'!C49</f>
        <v>0</v>
      </c>
      <c r="E252" s="24"/>
      <c r="F252" s="24"/>
      <c r="G252" s="25">
        <f t="shared" si="14"/>
        <v>0</v>
      </c>
    </row>
    <row r="253" spans="1:7" s="16" customFormat="1" ht="18" customHeight="1">
      <c r="A253" s="38">
        <v>1712</v>
      </c>
      <c r="B253" s="41" t="s">
        <v>192</v>
      </c>
      <c r="C253" s="23"/>
      <c r="D253" s="24">
        <f>'17'!C53</f>
        <v>0</v>
      </c>
      <c r="E253" s="24"/>
      <c r="F253" s="24"/>
      <c r="G253" s="25">
        <f t="shared" si="14"/>
        <v>0</v>
      </c>
    </row>
    <row r="254" spans="1:7" s="16" customFormat="1" ht="18" customHeight="1">
      <c r="A254" s="38">
        <v>1713</v>
      </c>
      <c r="B254" s="41" t="s">
        <v>193</v>
      </c>
      <c r="C254" s="23"/>
      <c r="D254" s="24">
        <f>'17'!C57</f>
        <v>0</v>
      </c>
      <c r="E254" s="24"/>
      <c r="F254" s="24"/>
      <c r="G254" s="25">
        <f t="shared" si="14"/>
        <v>0</v>
      </c>
    </row>
    <row r="255" spans="1:7" s="16" customFormat="1" ht="18" customHeight="1">
      <c r="A255" s="38">
        <v>1714</v>
      </c>
      <c r="B255" s="41" t="s">
        <v>194</v>
      </c>
      <c r="C255" s="23"/>
      <c r="D255" s="24">
        <f>'17'!C61</f>
        <v>0</v>
      </c>
      <c r="E255" s="24"/>
      <c r="F255" s="24"/>
      <c r="G255" s="25">
        <f t="shared" si="14"/>
        <v>0</v>
      </c>
    </row>
    <row r="256" spans="1:7" s="16" customFormat="1" ht="18" customHeight="1">
      <c r="A256" s="38">
        <v>1715</v>
      </c>
      <c r="B256" s="41" t="s">
        <v>52</v>
      </c>
      <c r="C256" s="23"/>
      <c r="D256" s="24">
        <f>'17'!C65</f>
        <v>0</v>
      </c>
      <c r="E256" s="24"/>
      <c r="F256" s="24"/>
      <c r="G256" s="25">
        <f t="shared" si="14"/>
        <v>0</v>
      </c>
    </row>
    <row r="257" spans="1:7" s="16" customFormat="1" ht="18" customHeight="1">
      <c r="A257" s="38">
        <v>1716</v>
      </c>
      <c r="B257" s="41" t="s">
        <v>130</v>
      </c>
      <c r="C257" s="23"/>
      <c r="D257" s="24">
        <f>'17'!C69</f>
        <v>0</v>
      </c>
      <c r="E257" s="24"/>
      <c r="F257" s="24"/>
      <c r="G257" s="25">
        <f t="shared" si="14"/>
        <v>0</v>
      </c>
    </row>
    <row r="258" spans="1:7" s="16" customFormat="1" ht="18" customHeight="1">
      <c r="A258" s="38">
        <v>1717</v>
      </c>
      <c r="B258" s="41" t="s">
        <v>24</v>
      </c>
      <c r="C258" s="23"/>
      <c r="D258" s="24">
        <f>'17'!C73</f>
        <v>0</v>
      </c>
      <c r="E258" s="24"/>
      <c r="F258" s="24"/>
      <c r="G258" s="25">
        <f t="shared" si="14"/>
        <v>0</v>
      </c>
    </row>
    <row r="259" spans="1:7" s="16" customFormat="1" ht="18" customHeight="1">
      <c r="A259" s="38">
        <v>1718</v>
      </c>
      <c r="B259" s="41" t="s">
        <v>58</v>
      </c>
      <c r="C259" s="23"/>
      <c r="D259" s="24"/>
      <c r="E259" s="24">
        <f>'17'!C79</f>
        <v>0</v>
      </c>
      <c r="F259" s="24"/>
      <c r="G259" s="25">
        <f t="shared" si="14"/>
        <v>0</v>
      </c>
    </row>
    <row r="260" spans="1:7" s="16" customFormat="1" ht="18" customHeight="1">
      <c r="A260" s="28"/>
      <c r="B260" s="29" t="s">
        <v>25</v>
      </c>
      <c r="C260" s="30"/>
      <c r="D260" s="31">
        <f>SUM(D242:D258)</f>
        <v>0</v>
      </c>
      <c r="E260" s="31">
        <f>E259</f>
        <v>0</v>
      </c>
      <c r="F260" s="31"/>
      <c r="G260" s="32">
        <f t="shared" si="14"/>
        <v>0</v>
      </c>
    </row>
    <row r="261" spans="1:7" s="16" customFormat="1" ht="9" customHeight="1">
      <c r="A261" s="108"/>
      <c r="B261" s="108"/>
      <c r="C261" s="108"/>
      <c r="D261" s="108"/>
      <c r="E261" s="108"/>
      <c r="F261" s="108"/>
      <c r="G261" s="33"/>
    </row>
    <row r="262" spans="1:7" s="16" customFormat="1" ht="21.75" customHeight="1">
      <c r="A262" s="34">
        <v>18</v>
      </c>
      <c r="B262" s="109" t="s">
        <v>195</v>
      </c>
      <c r="C262" s="109"/>
      <c r="D262" s="109"/>
      <c r="E262" s="109"/>
      <c r="F262" s="109"/>
      <c r="G262" s="20"/>
    </row>
    <row r="263" spans="1:7" s="16" customFormat="1" ht="18" customHeight="1">
      <c r="A263" s="38">
        <v>1801</v>
      </c>
      <c r="B263" s="41" t="s">
        <v>196</v>
      </c>
      <c r="C263" s="23"/>
      <c r="D263" s="24">
        <f>'18'!C9</f>
        <v>0</v>
      </c>
      <c r="E263" s="24"/>
      <c r="F263" s="24"/>
      <c r="G263" s="25">
        <f aca="true" t="shared" si="15" ref="G263:G273">SUM(D263:F263)</f>
        <v>0</v>
      </c>
    </row>
    <row r="264" spans="1:7" s="16" customFormat="1" ht="18" customHeight="1">
      <c r="A264" s="38">
        <v>1802</v>
      </c>
      <c r="B264" s="41" t="s">
        <v>197</v>
      </c>
      <c r="C264" s="23"/>
      <c r="D264" s="24">
        <f>'18'!C13</f>
        <v>0</v>
      </c>
      <c r="E264" s="24"/>
      <c r="F264" s="24"/>
      <c r="G264" s="25">
        <f t="shared" si="15"/>
        <v>0</v>
      </c>
    </row>
    <row r="265" spans="1:7" s="16" customFormat="1" ht="18" customHeight="1">
      <c r="A265" s="38">
        <v>1803</v>
      </c>
      <c r="B265" s="41" t="s">
        <v>198</v>
      </c>
      <c r="C265" s="23"/>
      <c r="D265" s="24">
        <f>'18'!C17</f>
        <v>0</v>
      </c>
      <c r="E265" s="24"/>
      <c r="F265" s="24"/>
      <c r="G265" s="25">
        <f t="shared" si="15"/>
        <v>0</v>
      </c>
    </row>
    <row r="266" spans="1:7" s="16" customFormat="1" ht="18" customHeight="1">
      <c r="A266" s="38">
        <v>1804</v>
      </c>
      <c r="B266" s="41" t="s">
        <v>199</v>
      </c>
      <c r="C266" s="23"/>
      <c r="D266" s="24">
        <f>'18'!C21</f>
        <v>0</v>
      </c>
      <c r="E266" s="24"/>
      <c r="F266" s="24"/>
      <c r="G266" s="25">
        <f t="shared" si="15"/>
        <v>0</v>
      </c>
    </row>
    <row r="267" spans="1:7" s="16" customFormat="1" ht="18" customHeight="1">
      <c r="A267" s="38">
        <v>1805</v>
      </c>
      <c r="B267" s="41" t="s">
        <v>159</v>
      </c>
      <c r="C267" s="23"/>
      <c r="D267" s="24">
        <f>'18'!C25</f>
        <v>0</v>
      </c>
      <c r="E267" s="24"/>
      <c r="F267" s="24"/>
      <c r="G267" s="25">
        <f t="shared" si="15"/>
        <v>0</v>
      </c>
    </row>
    <row r="268" spans="1:7" s="16" customFormat="1" ht="18" customHeight="1">
      <c r="A268" s="38">
        <v>1806</v>
      </c>
      <c r="B268" s="41" t="s">
        <v>200</v>
      </c>
      <c r="C268" s="23"/>
      <c r="D268" s="24">
        <f>'18'!C29</f>
        <v>0</v>
      </c>
      <c r="E268" s="24"/>
      <c r="F268" s="24"/>
      <c r="G268" s="25">
        <f t="shared" si="15"/>
        <v>0</v>
      </c>
    </row>
    <row r="269" spans="1:7" s="16" customFormat="1" ht="18" customHeight="1">
      <c r="A269" s="38">
        <v>1807</v>
      </c>
      <c r="B269" s="41" t="s">
        <v>130</v>
      </c>
      <c r="C269" s="23"/>
      <c r="D269" s="24">
        <f>'18'!C33</f>
        <v>0</v>
      </c>
      <c r="E269" s="24"/>
      <c r="F269" s="24"/>
      <c r="G269" s="25">
        <f t="shared" si="15"/>
        <v>0</v>
      </c>
    </row>
    <row r="270" spans="1:7" s="16" customFormat="1" ht="18" customHeight="1">
      <c r="A270" s="38">
        <v>1808</v>
      </c>
      <c r="B270" s="41" t="s">
        <v>201</v>
      </c>
      <c r="C270" s="23"/>
      <c r="D270" s="24">
        <f>'18'!C37</f>
        <v>0</v>
      </c>
      <c r="E270" s="24"/>
      <c r="F270" s="24"/>
      <c r="G270" s="25">
        <f t="shared" si="15"/>
        <v>0</v>
      </c>
    </row>
    <row r="271" spans="1:7" s="16" customFormat="1" ht="18" customHeight="1">
      <c r="A271" s="38">
        <v>1809</v>
      </c>
      <c r="B271" s="41" t="s">
        <v>24</v>
      </c>
      <c r="C271" s="23"/>
      <c r="D271" s="24">
        <f>'18'!C41</f>
        <v>0</v>
      </c>
      <c r="E271" s="24"/>
      <c r="F271" s="24"/>
      <c r="G271" s="25">
        <f t="shared" si="15"/>
        <v>0</v>
      </c>
    </row>
    <row r="272" spans="1:7" s="16" customFormat="1" ht="18" customHeight="1">
      <c r="A272" s="38">
        <v>1810</v>
      </c>
      <c r="B272" s="41" t="s">
        <v>58</v>
      </c>
      <c r="C272" s="23"/>
      <c r="D272" s="24"/>
      <c r="E272" s="24">
        <f>'18'!C47</f>
        <v>0</v>
      </c>
      <c r="F272" s="24"/>
      <c r="G272" s="25">
        <f t="shared" si="15"/>
        <v>0</v>
      </c>
    </row>
    <row r="273" spans="1:7" s="16" customFormat="1" ht="18" customHeight="1">
      <c r="A273" s="28"/>
      <c r="B273" s="29" t="s">
        <v>25</v>
      </c>
      <c r="C273" s="30"/>
      <c r="D273" s="31">
        <f>SUM(D263:D271)</f>
        <v>0</v>
      </c>
      <c r="E273" s="31">
        <f>E272</f>
        <v>0</v>
      </c>
      <c r="F273" s="31"/>
      <c r="G273" s="32">
        <f t="shared" si="15"/>
        <v>0</v>
      </c>
    </row>
    <row r="274" spans="1:7" s="16" customFormat="1" ht="9" customHeight="1">
      <c r="A274" s="108"/>
      <c r="B274" s="108"/>
      <c r="C274" s="108"/>
      <c r="D274" s="108"/>
      <c r="E274" s="108"/>
      <c r="F274" s="108"/>
      <c r="G274" s="33"/>
    </row>
    <row r="275" spans="1:7" s="16" customFormat="1" ht="21.75" customHeight="1">
      <c r="A275" s="34">
        <v>19</v>
      </c>
      <c r="B275" s="110" t="s">
        <v>202</v>
      </c>
      <c r="C275" s="110"/>
      <c r="D275" s="110"/>
      <c r="E275" s="110"/>
      <c r="F275" s="110"/>
      <c r="G275" s="40"/>
    </row>
    <row r="276" spans="1:7" s="16" customFormat="1" ht="18" customHeight="1">
      <c r="A276" s="37">
        <v>1901</v>
      </c>
      <c r="B276" s="41" t="s">
        <v>203</v>
      </c>
      <c r="C276" s="23"/>
      <c r="D276" s="24">
        <f>'19'!C9</f>
        <v>0</v>
      </c>
      <c r="E276" s="24"/>
      <c r="F276" s="24"/>
      <c r="G276" s="25">
        <f aca="true" t="shared" si="16" ref="G276:G290">SUM(D276:F276)</f>
        <v>0</v>
      </c>
    </row>
    <row r="277" spans="1:7" s="16" customFormat="1" ht="18" customHeight="1">
      <c r="A277" s="37">
        <v>1902</v>
      </c>
      <c r="B277" s="41" t="s">
        <v>96</v>
      </c>
      <c r="C277" s="23"/>
      <c r="D277" s="24">
        <f>'19'!C13</f>
        <v>0</v>
      </c>
      <c r="E277" s="24"/>
      <c r="F277" s="24"/>
      <c r="G277" s="25">
        <f t="shared" si="16"/>
        <v>0</v>
      </c>
    </row>
    <row r="278" spans="1:7" s="16" customFormat="1" ht="18" customHeight="1">
      <c r="A278" s="37">
        <v>1903</v>
      </c>
      <c r="B278" s="41" t="s">
        <v>204</v>
      </c>
      <c r="C278" s="23"/>
      <c r="D278" s="24">
        <f>'19'!C17</f>
        <v>0</v>
      </c>
      <c r="E278" s="24"/>
      <c r="F278" s="24"/>
      <c r="G278" s="25">
        <f t="shared" si="16"/>
        <v>0</v>
      </c>
    </row>
    <row r="279" spans="1:7" s="16" customFormat="1" ht="18" customHeight="1">
      <c r="A279" s="37">
        <v>1904</v>
      </c>
      <c r="B279" s="41" t="s">
        <v>205</v>
      </c>
      <c r="C279" s="23"/>
      <c r="D279" s="24">
        <f>'19'!C21</f>
        <v>0</v>
      </c>
      <c r="E279" s="24"/>
      <c r="F279" s="24"/>
      <c r="G279" s="25">
        <f t="shared" si="16"/>
        <v>0</v>
      </c>
    </row>
    <row r="280" spans="1:7" s="16" customFormat="1" ht="18" customHeight="1">
      <c r="A280" s="37">
        <v>1905</v>
      </c>
      <c r="B280" s="41" t="s">
        <v>206</v>
      </c>
      <c r="C280" s="23"/>
      <c r="D280" s="24">
        <f>'19'!C25</f>
        <v>0</v>
      </c>
      <c r="E280" s="24"/>
      <c r="F280" s="24"/>
      <c r="G280" s="25">
        <f t="shared" si="16"/>
        <v>0</v>
      </c>
    </row>
    <row r="281" spans="1:7" s="16" customFormat="1" ht="18" customHeight="1">
      <c r="A281" s="37">
        <v>1906</v>
      </c>
      <c r="B281" s="41" t="s">
        <v>159</v>
      </c>
      <c r="C281" s="23"/>
      <c r="D281" s="24">
        <f>'19'!C29</f>
        <v>0</v>
      </c>
      <c r="E281" s="24"/>
      <c r="F281" s="24"/>
      <c r="G281" s="25">
        <f t="shared" si="16"/>
        <v>0</v>
      </c>
    </row>
    <row r="282" spans="1:7" s="16" customFormat="1" ht="18" customHeight="1">
      <c r="A282" s="37">
        <v>1907</v>
      </c>
      <c r="B282" s="41" t="s">
        <v>207</v>
      </c>
      <c r="C282" s="23"/>
      <c r="D282" s="24">
        <f>'19'!C33</f>
        <v>0</v>
      </c>
      <c r="E282" s="24"/>
      <c r="F282" s="24"/>
      <c r="G282" s="25">
        <f t="shared" si="16"/>
        <v>0</v>
      </c>
    </row>
    <row r="283" spans="1:7" s="16" customFormat="1" ht="18" customHeight="1">
      <c r="A283" s="37">
        <v>1908</v>
      </c>
      <c r="B283" s="41" t="s">
        <v>208</v>
      </c>
      <c r="C283" s="23"/>
      <c r="D283" s="24">
        <f>'19'!C37</f>
        <v>0</v>
      </c>
      <c r="E283" s="24"/>
      <c r="F283" s="24"/>
      <c r="G283" s="25">
        <f t="shared" si="16"/>
        <v>0</v>
      </c>
    </row>
    <row r="284" spans="1:7" s="16" customFormat="1" ht="18" customHeight="1">
      <c r="A284" s="37">
        <v>1909</v>
      </c>
      <c r="B284" s="41" t="s">
        <v>209</v>
      </c>
      <c r="C284" s="23"/>
      <c r="D284" s="24">
        <f>'19'!C41</f>
        <v>0</v>
      </c>
      <c r="E284" s="24"/>
      <c r="F284" s="24"/>
      <c r="G284" s="25">
        <f t="shared" si="16"/>
        <v>0</v>
      </c>
    </row>
    <row r="285" spans="1:7" s="16" customFormat="1" ht="18" customHeight="1">
      <c r="A285" s="37">
        <v>1910</v>
      </c>
      <c r="B285" s="41" t="s">
        <v>210</v>
      </c>
      <c r="C285" s="23"/>
      <c r="D285" s="24">
        <f>'19'!C45</f>
        <v>0</v>
      </c>
      <c r="E285" s="24"/>
      <c r="F285" s="24"/>
      <c r="G285" s="25">
        <f t="shared" si="16"/>
        <v>0</v>
      </c>
    </row>
    <row r="286" spans="1:7" s="16" customFormat="1" ht="18" customHeight="1">
      <c r="A286" s="37">
        <v>1911</v>
      </c>
      <c r="B286" s="41" t="s">
        <v>211</v>
      </c>
      <c r="C286" s="23"/>
      <c r="D286" s="24">
        <f>'19'!C49</f>
        <v>0</v>
      </c>
      <c r="E286" s="24"/>
      <c r="F286" s="24"/>
      <c r="G286" s="25">
        <f t="shared" si="16"/>
        <v>0</v>
      </c>
    </row>
    <row r="287" spans="1:7" s="16" customFormat="1" ht="18" customHeight="1">
      <c r="A287" s="37">
        <v>1912</v>
      </c>
      <c r="B287" s="41" t="s">
        <v>130</v>
      </c>
      <c r="C287" s="23"/>
      <c r="D287" s="24">
        <f>'19'!C53</f>
        <v>0</v>
      </c>
      <c r="E287" s="24"/>
      <c r="F287" s="24"/>
      <c r="G287" s="25">
        <f t="shared" si="16"/>
        <v>0</v>
      </c>
    </row>
    <row r="288" spans="1:7" s="16" customFormat="1" ht="18" customHeight="1">
      <c r="A288" s="37">
        <v>1913</v>
      </c>
      <c r="B288" s="41" t="s">
        <v>24</v>
      </c>
      <c r="C288" s="23"/>
      <c r="D288" s="24">
        <f>'19'!C57</f>
        <v>0</v>
      </c>
      <c r="E288" s="24"/>
      <c r="F288" s="24"/>
      <c r="G288" s="25">
        <f t="shared" si="16"/>
        <v>0</v>
      </c>
    </row>
    <row r="289" spans="1:7" s="16" customFormat="1" ht="18" customHeight="1">
      <c r="A289" s="37">
        <v>1914</v>
      </c>
      <c r="B289" s="41" t="s">
        <v>58</v>
      </c>
      <c r="C289" s="23"/>
      <c r="D289" s="24"/>
      <c r="E289" s="24">
        <f>'19'!C63</f>
        <v>0</v>
      </c>
      <c r="F289" s="24"/>
      <c r="G289" s="25">
        <f t="shared" si="16"/>
        <v>0</v>
      </c>
    </row>
    <row r="290" spans="1:7" s="16" customFormat="1" ht="18" customHeight="1">
      <c r="A290" s="28"/>
      <c r="B290" s="29" t="s">
        <v>25</v>
      </c>
      <c r="C290" s="30"/>
      <c r="D290" s="31">
        <f>SUM(D276:D288)</f>
        <v>0</v>
      </c>
      <c r="E290" s="31">
        <f>E289</f>
        <v>0</v>
      </c>
      <c r="F290" s="31"/>
      <c r="G290" s="32">
        <f t="shared" si="16"/>
        <v>0</v>
      </c>
    </row>
    <row r="291" spans="1:7" s="16" customFormat="1" ht="9" customHeight="1">
      <c r="A291" s="108"/>
      <c r="B291" s="108"/>
      <c r="C291" s="108"/>
      <c r="D291" s="108"/>
      <c r="E291" s="108"/>
      <c r="F291" s="108"/>
      <c r="G291" s="33"/>
    </row>
    <row r="292" spans="1:7" s="16" customFormat="1" ht="21.75" customHeight="1">
      <c r="A292" s="34">
        <v>20</v>
      </c>
      <c r="B292" s="110" t="s">
        <v>212</v>
      </c>
      <c r="C292" s="110"/>
      <c r="D292" s="110"/>
      <c r="E292" s="110"/>
      <c r="F292" s="110"/>
      <c r="G292" s="40"/>
    </row>
    <row r="293" spans="1:7" s="16" customFormat="1" ht="18" customHeight="1">
      <c r="A293" s="37">
        <v>2001</v>
      </c>
      <c r="B293" s="42" t="s">
        <v>213</v>
      </c>
      <c r="C293" s="23"/>
      <c r="D293" s="24">
        <f>'20'!C9</f>
        <v>0</v>
      </c>
      <c r="E293" s="24"/>
      <c r="F293" s="24"/>
      <c r="G293" s="25">
        <f aca="true" t="shared" si="17" ref="G293:G303">SUM(D293:F293)</f>
        <v>0</v>
      </c>
    </row>
    <row r="294" spans="1:7" s="16" customFormat="1" ht="18" customHeight="1">
      <c r="A294" s="37">
        <v>2002</v>
      </c>
      <c r="B294" s="42" t="s">
        <v>205</v>
      </c>
      <c r="C294" s="23"/>
      <c r="D294" s="24">
        <f>'20'!C13</f>
        <v>0</v>
      </c>
      <c r="E294" s="24"/>
      <c r="F294" s="24"/>
      <c r="G294" s="25">
        <f t="shared" si="17"/>
        <v>0</v>
      </c>
    </row>
    <row r="295" spans="1:7" s="16" customFormat="1" ht="18" customHeight="1">
      <c r="A295" s="37">
        <v>2003</v>
      </c>
      <c r="B295" s="42" t="s">
        <v>214</v>
      </c>
      <c r="C295" s="23"/>
      <c r="D295" s="24">
        <f>'20'!C17</f>
        <v>0</v>
      </c>
      <c r="E295" s="24"/>
      <c r="F295" s="24"/>
      <c r="G295" s="25">
        <f t="shared" si="17"/>
        <v>0</v>
      </c>
    </row>
    <row r="296" spans="1:7" s="16" customFormat="1" ht="18" customHeight="1">
      <c r="A296" s="37">
        <v>2004</v>
      </c>
      <c r="B296" s="42" t="s">
        <v>159</v>
      </c>
      <c r="C296" s="23"/>
      <c r="D296" s="24">
        <f>'20'!C21</f>
        <v>0</v>
      </c>
      <c r="E296" s="24"/>
      <c r="F296" s="24"/>
      <c r="G296" s="25">
        <f t="shared" si="17"/>
        <v>0</v>
      </c>
    </row>
    <row r="297" spans="1:7" s="16" customFormat="1" ht="18" customHeight="1">
      <c r="A297" s="37">
        <v>2005</v>
      </c>
      <c r="B297" s="42" t="s">
        <v>161</v>
      </c>
      <c r="C297" s="23"/>
      <c r="D297" s="24">
        <f>'20'!C25</f>
        <v>0</v>
      </c>
      <c r="E297" s="24"/>
      <c r="F297" s="24"/>
      <c r="G297" s="25">
        <f t="shared" si="17"/>
        <v>0</v>
      </c>
    </row>
    <row r="298" spans="1:7" s="16" customFormat="1" ht="18" customHeight="1">
      <c r="A298" s="37">
        <v>2006</v>
      </c>
      <c r="B298" s="42" t="s">
        <v>215</v>
      </c>
      <c r="C298" s="23"/>
      <c r="D298" s="24">
        <f>'20'!C29</f>
        <v>0</v>
      </c>
      <c r="E298" s="24"/>
      <c r="F298" s="24"/>
      <c r="G298" s="25">
        <f t="shared" si="17"/>
        <v>0</v>
      </c>
    </row>
    <row r="299" spans="1:7" s="16" customFormat="1" ht="18" customHeight="1">
      <c r="A299" s="37">
        <v>2007</v>
      </c>
      <c r="B299" s="36" t="s">
        <v>216</v>
      </c>
      <c r="C299" s="23"/>
      <c r="D299" s="24">
        <f>'20'!C33</f>
        <v>0</v>
      </c>
      <c r="E299" s="24"/>
      <c r="F299" s="24"/>
      <c r="G299" s="25">
        <f t="shared" si="17"/>
        <v>0</v>
      </c>
    </row>
    <row r="300" spans="1:7" s="16" customFormat="1" ht="18" customHeight="1">
      <c r="A300" s="37">
        <v>2008</v>
      </c>
      <c r="B300" s="41" t="s">
        <v>217</v>
      </c>
      <c r="C300" s="23"/>
      <c r="D300" s="24">
        <f>'20'!C37</f>
        <v>0</v>
      </c>
      <c r="E300" s="24"/>
      <c r="F300" s="24"/>
      <c r="G300" s="25">
        <f t="shared" si="17"/>
        <v>0</v>
      </c>
    </row>
    <row r="301" spans="1:7" s="16" customFormat="1" ht="18" customHeight="1">
      <c r="A301" s="37">
        <v>2009</v>
      </c>
      <c r="B301" s="41" t="s">
        <v>24</v>
      </c>
      <c r="C301" s="23"/>
      <c r="D301" s="24">
        <f>'20'!C41</f>
        <v>0</v>
      </c>
      <c r="E301" s="24"/>
      <c r="F301" s="24"/>
      <c r="G301" s="25">
        <f t="shared" si="17"/>
        <v>0</v>
      </c>
    </row>
    <row r="302" spans="1:7" s="16" customFormat="1" ht="18" customHeight="1">
      <c r="A302" s="38">
        <v>2010</v>
      </c>
      <c r="B302" s="41" t="s">
        <v>58</v>
      </c>
      <c r="C302" s="23"/>
      <c r="D302" s="24"/>
      <c r="E302" s="24">
        <f>'20'!C47</f>
        <v>0</v>
      </c>
      <c r="F302" s="24"/>
      <c r="G302" s="25">
        <f t="shared" si="17"/>
        <v>0</v>
      </c>
    </row>
    <row r="303" spans="1:7" s="16" customFormat="1" ht="18" customHeight="1">
      <c r="A303" s="28"/>
      <c r="B303" s="29" t="s">
        <v>25</v>
      </c>
      <c r="C303" s="30"/>
      <c r="D303" s="31">
        <f>SUM(D293:D301)</f>
        <v>0</v>
      </c>
      <c r="E303" s="31">
        <f>E302</f>
        <v>0</v>
      </c>
      <c r="F303" s="31"/>
      <c r="G303" s="32">
        <f t="shared" si="17"/>
        <v>0</v>
      </c>
    </row>
    <row r="304" spans="1:7" s="16" customFormat="1" ht="9" customHeight="1">
      <c r="A304" s="108"/>
      <c r="B304" s="108"/>
      <c r="C304" s="108"/>
      <c r="D304" s="108"/>
      <c r="E304" s="108"/>
      <c r="F304" s="108"/>
      <c r="G304" s="33"/>
    </row>
    <row r="305" spans="1:7" s="16" customFormat="1" ht="21.75" customHeight="1">
      <c r="A305" s="34">
        <v>21</v>
      </c>
      <c r="B305" s="109" t="s">
        <v>218</v>
      </c>
      <c r="C305" s="109"/>
      <c r="D305" s="109"/>
      <c r="E305" s="109"/>
      <c r="F305" s="109"/>
      <c r="G305" s="20"/>
    </row>
    <row r="306" spans="1:7" s="16" customFormat="1" ht="18" customHeight="1">
      <c r="A306" s="37">
        <v>2101</v>
      </c>
      <c r="B306" s="41" t="s">
        <v>219</v>
      </c>
      <c r="C306" s="23"/>
      <c r="D306" s="24">
        <f>'21'!C9</f>
        <v>0</v>
      </c>
      <c r="E306" s="24"/>
      <c r="F306" s="24"/>
      <c r="G306" s="25">
        <f aca="true" t="shared" si="18" ref="G306:G327">SUM(D306:F306)</f>
        <v>0</v>
      </c>
    </row>
    <row r="307" spans="1:7" s="16" customFormat="1" ht="18" customHeight="1">
      <c r="A307" s="37">
        <v>2102</v>
      </c>
      <c r="B307" s="41" t="s">
        <v>220</v>
      </c>
      <c r="C307" s="23"/>
      <c r="D307" s="24">
        <f>'21'!C13</f>
        <v>0</v>
      </c>
      <c r="E307" s="24"/>
      <c r="F307" s="24"/>
      <c r="G307" s="25">
        <f t="shared" si="18"/>
        <v>0</v>
      </c>
    </row>
    <row r="308" spans="1:7" s="16" customFormat="1" ht="18" customHeight="1">
      <c r="A308" s="37">
        <v>2103</v>
      </c>
      <c r="B308" s="41" t="s">
        <v>221</v>
      </c>
      <c r="C308" s="23"/>
      <c r="D308" s="24">
        <f>'21'!C17</f>
        <v>0</v>
      </c>
      <c r="E308" s="24"/>
      <c r="F308" s="24"/>
      <c r="G308" s="25">
        <f t="shared" si="18"/>
        <v>0</v>
      </c>
    </row>
    <row r="309" spans="1:7" s="16" customFormat="1" ht="18" customHeight="1">
      <c r="A309" s="37">
        <v>2104</v>
      </c>
      <c r="B309" s="41" t="s">
        <v>222</v>
      </c>
      <c r="C309" s="23"/>
      <c r="D309" s="24">
        <f>'21'!C21</f>
        <v>0</v>
      </c>
      <c r="E309" s="24"/>
      <c r="F309" s="24"/>
      <c r="G309" s="25">
        <f t="shared" si="18"/>
        <v>0</v>
      </c>
    </row>
    <row r="310" spans="1:7" s="16" customFormat="1" ht="18" customHeight="1">
      <c r="A310" s="37">
        <v>2105</v>
      </c>
      <c r="B310" s="41" t="s">
        <v>223</v>
      </c>
      <c r="C310" s="23"/>
      <c r="D310" s="24">
        <f>'21'!C25</f>
        <v>0</v>
      </c>
      <c r="E310" s="24"/>
      <c r="F310" s="24"/>
      <c r="G310" s="25">
        <f t="shared" si="18"/>
        <v>0</v>
      </c>
    </row>
    <row r="311" spans="1:7" s="16" customFormat="1" ht="18" customHeight="1">
      <c r="A311" s="37">
        <v>2106</v>
      </c>
      <c r="B311" s="41" t="s">
        <v>224</v>
      </c>
      <c r="C311" s="23"/>
      <c r="D311" s="24">
        <f>'21'!C29</f>
        <v>0</v>
      </c>
      <c r="E311" s="24"/>
      <c r="F311" s="24"/>
      <c r="G311" s="25">
        <f t="shared" si="18"/>
        <v>0</v>
      </c>
    </row>
    <row r="312" spans="1:7" s="16" customFormat="1" ht="18" customHeight="1">
      <c r="A312" s="37">
        <v>2107</v>
      </c>
      <c r="B312" s="41" t="s">
        <v>225</v>
      </c>
      <c r="C312" s="23"/>
      <c r="D312" s="24">
        <f>'21'!C33</f>
        <v>0</v>
      </c>
      <c r="E312" s="24"/>
      <c r="F312" s="24"/>
      <c r="G312" s="25">
        <f t="shared" si="18"/>
        <v>0</v>
      </c>
    </row>
    <row r="313" spans="1:7" s="16" customFormat="1" ht="18" customHeight="1">
      <c r="A313" s="37">
        <v>2108</v>
      </c>
      <c r="B313" s="41" t="s">
        <v>161</v>
      </c>
      <c r="C313" s="23"/>
      <c r="D313" s="24">
        <f>'21'!C37</f>
        <v>0</v>
      </c>
      <c r="E313" s="24"/>
      <c r="F313" s="24"/>
      <c r="G313" s="25">
        <f t="shared" si="18"/>
        <v>0</v>
      </c>
    </row>
    <row r="314" spans="1:7" s="16" customFormat="1" ht="18" customHeight="1">
      <c r="A314" s="37">
        <v>2109</v>
      </c>
      <c r="B314" s="41" t="s">
        <v>226</v>
      </c>
      <c r="C314" s="23"/>
      <c r="D314" s="24">
        <f>'21'!C41</f>
        <v>0</v>
      </c>
      <c r="E314" s="24"/>
      <c r="F314" s="24"/>
      <c r="G314" s="25">
        <f t="shared" si="18"/>
        <v>0</v>
      </c>
    </row>
    <row r="315" spans="1:7" s="16" customFormat="1" ht="18" customHeight="1">
      <c r="A315" s="37">
        <v>2110</v>
      </c>
      <c r="B315" s="41" t="s">
        <v>227</v>
      </c>
      <c r="C315" s="23"/>
      <c r="D315" s="24">
        <f>'21'!C45</f>
        <v>0</v>
      </c>
      <c r="E315" s="24"/>
      <c r="F315" s="24"/>
      <c r="G315" s="25">
        <f t="shared" si="18"/>
        <v>0</v>
      </c>
    </row>
    <row r="316" spans="1:7" s="16" customFormat="1" ht="18" customHeight="1">
      <c r="A316" s="37">
        <v>2111</v>
      </c>
      <c r="B316" s="41" t="s">
        <v>228</v>
      </c>
      <c r="C316" s="23"/>
      <c r="D316" s="24">
        <f>'21'!C49</f>
        <v>0</v>
      </c>
      <c r="E316" s="24"/>
      <c r="F316" s="24"/>
      <c r="G316" s="25">
        <f t="shared" si="18"/>
        <v>0</v>
      </c>
    </row>
    <row r="317" spans="1:7" s="16" customFormat="1" ht="18" customHeight="1">
      <c r="A317" s="37">
        <v>2112</v>
      </c>
      <c r="B317" s="41" t="s">
        <v>229</v>
      </c>
      <c r="C317" s="23"/>
      <c r="D317" s="24">
        <f>'21'!C53</f>
        <v>0</v>
      </c>
      <c r="E317" s="24"/>
      <c r="F317" s="24"/>
      <c r="G317" s="25">
        <f t="shared" si="18"/>
        <v>0</v>
      </c>
    </row>
    <row r="318" spans="1:7" s="16" customFormat="1" ht="18" customHeight="1">
      <c r="A318" s="37">
        <v>2113</v>
      </c>
      <c r="B318" s="41" t="s">
        <v>230</v>
      </c>
      <c r="C318" s="23"/>
      <c r="D318" s="24">
        <f>'21'!C57</f>
        <v>0</v>
      </c>
      <c r="E318" s="24"/>
      <c r="F318" s="24"/>
      <c r="G318" s="25">
        <f t="shared" si="18"/>
        <v>0</v>
      </c>
    </row>
    <row r="319" spans="1:7" s="16" customFormat="1" ht="18" customHeight="1">
      <c r="A319" s="37">
        <v>2114</v>
      </c>
      <c r="B319" s="41" t="s">
        <v>231</v>
      </c>
      <c r="C319" s="23"/>
      <c r="D319" s="24">
        <f>'21'!C61</f>
        <v>0</v>
      </c>
      <c r="E319" s="24"/>
      <c r="F319" s="24"/>
      <c r="G319" s="25">
        <f t="shared" si="18"/>
        <v>0</v>
      </c>
    </row>
    <row r="320" spans="1:7" s="16" customFormat="1" ht="18" customHeight="1">
      <c r="A320" s="37">
        <v>2115</v>
      </c>
      <c r="B320" s="41" t="s">
        <v>232</v>
      </c>
      <c r="C320" s="23"/>
      <c r="D320" s="24">
        <f>'21'!C65</f>
        <v>0</v>
      </c>
      <c r="E320" s="24"/>
      <c r="F320" s="24"/>
      <c r="G320" s="25">
        <f t="shared" si="18"/>
        <v>0</v>
      </c>
    </row>
    <row r="321" spans="1:7" s="16" customFormat="1" ht="18" customHeight="1">
      <c r="A321" s="37">
        <v>2116</v>
      </c>
      <c r="B321" s="41" t="s">
        <v>233</v>
      </c>
      <c r="C321" s="23"/>
      <c r="D321" s="24">
        <f>'21'!C69</f>
        <v>0</v>
      </c>
      <c r="E321" s="24"/>
      <c r="F321" s="24"/>
      <c r="G321" s="25">
        <f t="shared" si="18"/>
        <v>0</v>
      </c>
    </row>
    <row r="322" spans="1:7" s="16" customFormat="1" ht="18" customHeight="1">
      <c r="A322" s="37">
        <v>2117</v>
      </c>
      <c r="B322" s="41" t="s">
        <v>234</v>
      </c>
      <c r="C322" s="23"/>
      <c r="D322" s="24">
        <f>'21'!C73</f>
        <v>0</v>
      </c>
      <c r="E322" s="24"/>
      <c r="F322" s="24"/>
      <c r="G322" s="25">
        <f t="shared" si="18"/>
        <v>0</v>
      </c>
    </row>
    <row r="323" spans="1:7" s="16" customFormat="1" ht="18" customHeight="1">
      <c r="A323" s="37">
        <v>2118</v>
      </c>
      <c r="B323" s="41" t="s">
        <v>235</v>
      </c>
      <c r="C323" s="23"/>
      <c r="D323" s="24">
        <f>'21'!C77</f>
        <v>0</v>
      </c>
      <c r="E323" s="24"/>
      <c r="F323" s="24"/>
      <c r="G323" s="25">
        <f t="shared" si="18"/>
        <v>0</v>
      </c>
    </row>
    <row r="324" spans="1:7" s="16" customFormat="1" ht="18" customHeight="1">
      <c r="A324" s="37">
        <v>2119</v>
      </c>
      <c r="B324" s="41" t="s">
        <v>236</v>
      </c>
      <c r="C324" s="23"/>
      <c r="D324" s="24">
        <f>'21'!C81</f>
        <v>0</v>
      </c>
      <c r="E324" s="24"/>
      <c r="F324" s="24"/>
      <c r="G324" s="25">
        <f t="shared" si="18"/>
        <v>0</v>
      </c>
    </row>
    <row r="325" spans="1:7" s="16" customFormat="1" ht="18" customHeight="1">
      <c r="A325" s="37">
        <v>2120</v>
      </c>
      <c r="B325" s="41" t="s">
        <v>24</v>
      </c>
      <c r="C325" s="23"/>
      <c r="D325" s="24">
        <f>'21'!C85</f>
        <v>0</v>
      </c>
      <c r="E325" s="24"/>
      <c r="F325" s="24"/>
      <c r="G325" s="25">
        <f t="shared" si="18"/>
        <v>0</v>
      </c>
    </row>
    <row r="326" spans="1:7" s="16" customFormat="1" ht="18" customHeight="1">
      <c r="A326" s="37">
        <v>2121</v>
      </c>
      <c r="B326" s="41" t="s">
        <v>58</v>
      </c>
      <c r="C326" s="23"/>
      <c r="D326" s="24"/>
      <c r="E326" s="24">
        <f>'21'!C91</f>
        <v>0</v>
      </c>
      <c r="F326" s="24"/>
      <c r="G326" s="25">
        <f t="shared" si="18"/>
        <v>0</v>
      </c>
    </row>
    <row r="327" spans="1:7" s="16" customFormat="1" ht="18" customHeight="1">
      <c r="A327" s="28"/>
      <c r="B327" s="29" t="s">
        <v>25</v>
      </c>
      <c r="C327" s="30"/>
      <c r="D327" s="31">
        <f>SUM(D306:D325)</f>
        <v>0</v>
      </c>
      <c r="E327" s="31">
        <f>E326</f>
        <v>0</v>
      </c>
      <c r="F327" s="31"/>
      <c r="G327" s="32">
        <f t="shared" si="18"/>
        <v>0</v>
      </c>
    </row>
    <row r="328" spans="1:7" s="16" customFormat="1" ht="9" customHeight="1">
      <c r="A328" s="108"/>
      <c r="B328" s="108"/>
      <c r="C328" s="108"/>
      <c r="D328" s="108"/>
      <c r="E328" s="108"/>
      <c r="F328" s="108"/>
      <c r="G328" s="33"/>
    </row>
    <row r="329" spans="1:7" s="16" customFormat="1" ht="21.75" customHeight="1">
      <c r="A329" s="34">
        <v>22</v>
      </c>
      <c r="B329" s="110" t="s">
        <v>52</v>
      </c>
      <c r="C329" s="110"/>
      <c r="D329" s="110"/>
      <c r="E329" s="110"/>
      <c r="F329" s="110"/>
      <c r="G329" s="40"/>
    </row>
    <row r="330" spans="1:7" s="16" customFormat="1" ht="18" customHeight="1">
      <c r="A330" s="37">
        <v>2201</v>
      </c>
      <c r="B330" s="42" t="s">
        <v>237</v>
      </c>
      <c r="C330" s="23"/>
      <c r="D330" s="24">
        <f>'22'!C9</f>
        <v>0</v>
      </c>
      <c r="E330" s="24"/>
      <c r="F330" s="24"/>
      <c r="G330" s="25">
        <f aca="true" t="shared" si="19" ref="G330:G340">SUM(D330:F330)</f>
        <v>0</v>
      </c>
    </row>
    <row r="331" spans="1:7" s="16" customFormat="1" ht="18" customHeight="1">
      <c r="A331" s="37">
        <v>2202</v>
      </c>
      <c r="B331" s="42" t="s">
        <v>238</v>
      </c>
      <c r="C331" s="23"/>
      <c r="D331" s="24">
        <f>'22'!C13</f>
        <v>0</v>
      </c>
      <c r="E331" s="24"/>
      <c r="F331" s="24"/>
      <c r="G331" s="25">
        <f t="shared" si="19"/>
        <v>0</v>
      </c>
    </row>
    <row r="332" spans="1:7" s="16" customFormat="1" ht="18" customHeight="1">
      <c r="A332" s="37">
        <v>2203</v>
      </c>
      <c r="B332" s="42" t="s">
        <v>239</v>
      </c>
      <c r="C332" s="23"/>
      <c r="D332" s="24">
        <f>'22'!C17</f>
        <v>0</v>
      </c>
      <c r="E332" s="24"/>
      <c r="F332" s="24"/>
      <c r="G332" s="25">
        <f t="shared" si="19"/>
        <v>0</v>
      </c>
    </row>
    <row r="333" spans="1:7" s="16" customFormat="1" ht="18" customHeight="1">
      <c r="A333" s="37">
        <v>2204</v>
      </c>
      <c r="B333" s="42" t="s">
        <v>240</v>
      </c>
      <c r="C333" s="23"/>
      <c r="D333" s="24">
        <f>'22'!C21</f>
        <v>0</v>
      </c>
      <c r="E333" s="24"/>
      <c r="F333" s="24"/>
      <c r="G333" s="25">
        <f t="shared" si="19"/>
        <v>0</v>
      </c>
    </row>
    <row r="334" spans="1:7" s="16" customFormat="1" ht="18" customHeight="1">
      <c r="A334" s="37">
        <v>2205</v>
      </c>
      <c r="B334" s="42" t="s">
        <v>241</v>
      </c>
      <c r="C334" s="23"/>
      <c r="D334" s="24">
        <f>'22'!C25</f>
        <v>0</v>
      </c>
      <c r="E334" s="24"/>
      <c r="F334" s="24"/>
      <c r="G334" s="25">
        <f t="shared" si="19"/>
        <v>0</v>
      </c>
    </row>
    <row r="335" spans="1:7" s="16" customFormat="1" ht="18" customHeight="1">
      <c r="A335" s="37">
        <v>2206</v>
      </c>
      <c r="B335" s="42" t="s">
        <v>56</v>
      </c>
      <c r="C335" s="23"/>
      <c r="D335" s="24">
        <f>'22'!C29</f>
        <v>0</v>
      </c>
      <c r="E335" s="24"/>
      <c r="F335" s="24"/>
      <c r="G335" s="25">
        <f t="shared" si="19"/>
        <v>0</v>
      </c>
    </row>
    <row r="336" spans="1:7" s="16" customFormat="1" ht="18" customHeight="1">
      <c r="A336" s="37">
        <v>2207</v>
      </c>
      <c r="B336" s="36" t="s">
        <v>55</v>
      </c>
      <c r="C336" s="23"/>
      <c r="D336" s="24">
        <f>'22'!C33</f>
        <v>0</v>
      </c>
      <c r="E336" s="24"/>
      <c r="F336" s="24"/>
      <c r="G336" s="25">
        <f t="shared" si="19"/>
        <v>0</v>
      </c>
    </row>
    <row r="337" spans="1:7" s="16" customFormat="1" ht="18" customHeight="1">
      <c r="A337" s="37">
        <v>2208</v>
      </c>
      <c r="B337" s="41" t="s">
        <v>242</v>
      </c>
      <c r="C337" s="23"/>
      <c r="D337" s="24">
        <f>'22'!C37</f>
        <v>0</v>
      </c>
      <c r="E337" s="24"/>
      <c r="F337" s="24"/>
      <c r="G337" s="25">
        <f t="shared" si="19"/>
        <v>0</v>
      </c>
    </row>
    <row r="338" spans="1:7" s="16" customFormat="1" ht="18" customHeight="1">
      <c r="A338" s="37">
        <v>2209</v>
      </c>
      <c r="B338" s="41" t="s">
        <v>54</v>
      </c>
      <c r="C338" s="23"/>
      <c r="D338" s="24">
        <f>'22'!C41</f>
        <v>0</v>
      </c>
      <c r="E338" s="24"/>
      <c r="F338" s="24"/>
      <c r="G338" s="25">
        <f t="shared" si="19"/>
        <v>0</v>
      </c>
    </row>
    <row r="339" spans="1:7" s="16" customFormat="1" ht="18" customHeight="1">
      <c r="A339" s="37">
        <v>2210</v>
      </c>
      <c r="B339" s="41" t="s">
        <v>24</v>
      </c>
      <c r="C339" s="23"/>
      <c r="D339" s="24">
        <f>'22'!C45</f>
        <v>0</v>
      </c>
      <c r="E339" s="24"/>
      <c r="F339" s="24"/>
      <c r="G339" s="25">
        <f t="shared" si="19"/>
        <v>0</v>
      </c>
    </row>
    <row r="340" spans="1:7" s="16" customFormat="1" ht="18" customHeight="1">
      <c r="A340" s="28"/>
      <c r="B340" s="29" t="s">
        <v>25</v>
      </c>
      <c r="C340" s="30"/>
      <c r="D340" s="31">
        <f>SUM(D330:D339)</f>
        <v>0</v>
      </c>
      <c r="E340" s="31"/>
      <c r="F340" s="31"/>
      <c r="G340" s="32">
        <f t="shared" si="19"/>
        <v>0</v>
      </c>
    </row>
    <row r="341" spans="1:7" s="16" customFormat="1" ht="9" customHeight="1">
      <c r="A341" s="108"/>
      <c r="B341" s="108"/>
      <c r="C341" s="108"/>
      <c r="D341" s="108"/>
      <c r="E341" s="108"/>
      <c r="F341" s="108"/>
      <c r="G341" s="33"/>
    </row>
    <row r="342" spans="1:7" s="16" customFormat="1" ht="21.75" customHeight="1">
      <c r="A342" s="34">
        <v>23</v>
      </c>
      <c r="B342" s="109" t="s">
        <v>243</v>
      </c>
      <c r="C342" s="109"/>
      <c r="D342" s="109"/>
      <c r="E342" s="109"/>
      <c r="F342" s="109"/>
      <c r="G342" s="20"/>
    </row>
    <row r="343" spans="1:7" s="16" customFormat="1" ht="18" customHeight="1">
      <c r="A343" s="37">
        <v>2301</v>
      </c>
      <c r="B343" s="42" t="s">
        <v>244</v>
      </c>
      <c r="C343" s="23"/>
      <c r="D343" s="24">
        <f>'23'!C9</f>
        <v>0</v>
      </c>
      <c r="E343" s="24"/>
      <c r="F343" s="24"/>
      <c r="G343" s="25">
        <f aca="true" t="shared" si="20" ref="G343:G353">SUM(D343:F343)</f>
        <v>0</v>
      </c>
    </row>
    <row r="344" spans="1:7" s="16" customFormat="1" ht="18" customHeight="1">
      <c r="A344" s="35">
        <v>2302</v>
      </c>
      <c r="B344" s="42" t="s">
        <v>245</v>
      </c>
      <c r="C344" s="23"/>
      <c r="D344" s="24"/>
      <c r="E344" s="24"/>
      <c r="F344" s="24"/>
      <c r="G344" s="25">
        <f t="shared" si="20"/>
        <v>0</v>
      </c>
    </row>
    <row r="345" spans="1:7" s="16" customFormat="1" ht="18" customHeight="1">
      <c r="A345" s="37">
        <v>2303</v>
      </c>
      <c r="B345" s="42" t="s">
        <v>246</v>
      </c>
      <c r="C345" s="23"/>
      <c r="D345" s="24">
        <f>'23'!C13</f>
        <v>0</v>
      </c>
      <c r="E345" s="24"/>
      <c r="F345" s="24"/>
      <c r="G345" s="25">
        <f t="shared" si="20"/>
        <v>0</v>
      </c>
    </row>
    <row r="346" spans="1:7" s="16" customFormat="1" ht="18" customHeight="1">
      <c r="A346" s="37">
        <v>2304</v>
      </c>
      <c r="B346" s="42" t="s">
        <v>247</v>
      </c>
      <c r="C346" s="23"/>
      <c r="D346" s="24">
        <f>'23'!C17</f>
        <v>0</v>
      </c>
      <c r="E346" s="24"/>
      <c r="F346" s="24"/>
      <c r="G346" s="25">
        <f t="shared" si="20"/>
        <v>0</v>
      </c>
    </row>
    <row r="347" spans="1:7" s="16" customFormat="1" ht="18" customHeight="1">
      <c r="A347" s="37">
        <v>2305</v>
      </c>
      <c r="B347" s="42" t="s">
        <v>248</v>
      </c>
      <c r="C347" s="23"/>
      <c r="D347" s="24">
        <f>'23'!C21</f>
        <v>0</v>
      </c>
      <c r="E347" s="24"/>
      <c r="F347" s="24"/>
      <c r="G347" s="25">
        <f t="shared" si="20"/>
        <v>0</v>
      </c>
    </row>
    <row r="348" spans="1:7" s="16" customFormat="1" ht="18" customHeight="1">
      <c r="A348" s="35">
        <v>2306</v>
      </c>
      <c r="B348" s="42" t="s">
        <v>249</v>
      </c>
      <c r="C348" s="23"/>
      <c r="D348" s="24"/>
      <c r="E348" s="24"/>
      <c r="F348" s="24"/>
      <c r="G348" s="25">
        <f t="shared" si="20"/>
        <v>0</v>
      </c>
    </row>
    <row r="349" spans="1:7" s="16" customFormat="1" ht="18" customHeight="1">
      <c r="A349" s="35">
        <v>2307</v>
      </c>
      <c r="B349" s="36" t="s">
        <v>250</v>
      </c>
      <c r="C349" s="23"/>
      <c r="D349" s="24"/>
      <c r="E349" s="24"/>
      <c r="F349" s="24"/>
      <c r="G349" s="25">
        <f t="shared" si="20"/>
        <v>0</v>
      </c>
    </row>
    <row r="350" spans="1:7" s="16" customFormat="1" ht="18" customHeight="1">
      <c r="A350" s="37">
        <v>2308</v>
      </c>
      <c r="B350" s="41" t="s">
        <v>251</v>
      </c>
      <c r="C350" s="23"/>
      <c r="D350" s="24">
        <f>'23'!C25</f>
        <v>0</v>
      </c>
      <c r="E350" s="24"/>
      <c r="F350" s="24"/>
      <c r="G350" s="25">
        <f t="shared" si="20"/>
        <v>0</v>
      </c>
    </row>
    <row r="351" spans="1:7" s="16" customFormat="1" ht="18" customHeight="1">
      <c r="A351" s="37">
        <v>2309</v>
      </c>
      <c r="B351" s="41" t="s">
        <v>252</v>
      </c>
      <c r="C351" s="23"/>
      <c r="D351" s="24">
        <f>'23'!C29</f>
        <v>0</v>
      </c>
      <c r="E351" s="24"/>
      <c r="F351" s="24"/>
      <c r="G351" s="25">
        <f t="shared" si="20"/>
        <v>0</v>
      </c>
    </row>
    <row r="352" spans="1:7" s="16" customFormat="1" ht="18" customHeight="1">
      <c r="A352" s="37">
        <v>2310</v>
      </c>
      <c r="B352" s="41" t="s">
        <v>24</v>
      </c>
      <c r="C352" s="23"/>
      <c r="D352" s="24">
        <f>'23'!C33</f>
        <v>0</v>
      </c>
      <c r="E352" s="24"/>
      <c r="F352" s="24"/>
      <c r="G352" s="25">
        <f t="shared" si="20"/>
        <v>0</v>
      </c>
    </row>
    <row r="353" spans="1:7" s="16" customFormat="1" ht="18" customHeight="1">
      <c r="A353" s="28"/>
      <c r="B353" s="29" t="s">
        <v>25</v>
      </c>
      <c r="C353" s="30"/>
      <c r="D353" s="31">
        <f>SUM(D343:D352)</f>
        <v>0</v>
      </c>
      <c r="E353" s="31"/>
      <c r="F353" s="31"/>
      <c r="G353" s="32">
        <f t="shared" si="20"/>
        <v>0</v>
      </c>
    </row>
    <row r="354" spans="1:7" s="16" customFormat="1" ht="9" customHeight="1">
      <c r="A354" s="108"/>
      <c r="B354" s="108"/>
      <c r="C354" s="108"/>
      <c r="D354" s="108"/>
      <c r="E354" s="108"/>
      <c r="F354" s="108"/>
      <c r="G354" s="33"/>
    </row>
    <row r="355" spans="1:7" s="16" customFormat="1" ht="21.75" customHeight="1">
      <c r="A355" s="34">
        <v>24</v>
      </c>
      <c r="B355" s="112" t="s">
        <v>253</v>
      </c>
      <c r="C355" s="112"/>
      <c r="D355" s="112"/>
      <c r="E355" s="112"/>
      <c r="F355" s="112"/>
      <c r="G355" s="43"/>
    </row>
    <row r="356" spans="1:7" s="16" customFormat="1" ht="18" customHeight="1">
      <c r="A356" s="37">
        <v>2401</v>
      </c>
      <c r="B356" s="42" t="s">
        <v>254</v>
      </c>
      <c r="C356" s="23"/>
      <c r="D356" s="24">
        <f>'24'!C9</f>
        <v>0</v>
      </c>
      <c r="E356" s="24"/>
      <c r="F356" s="24"/>
      <c r="G356" s="25">
        <f aca="true" t="shared" si="21" ref="G356:G361">SUM(D356:F356)</f>
        <v>0</v>
      </c>
    </row>
    <row r="357" spans="1:7" s="16" customFormat="1" ht="18" customHeight="1">
      <c r="A357" s="37">
        <v>2402</v>
      </c>
      <c r="B357" s="42" t="s">
        <v>255</v>
      </c>
      <c r="C357" s="23"/>
      <c r="D357" s="24">
        <f>'24'!C13</f>
        <v>0</v>
      </c>
      <c r="E357" s="24"/>
      <c r="F357" s="24"/>
      <c r="G357" s="25">
        <f t="shared" si="21"/>
        <v>0</v>
      </c>
    </row>
    <row r="358" spans="1:7" s="16" customFormat="1" ht="18" customHeight="1">
      <c r="A358" s="37">
        <v>2403</v>
      </c>
      <c r="B358" s="42" t="s">
        <v>256</v>
      </c>
      <c r="C358" s="23"/>
      <c r="D358" s="24">
        <f>'24'!C17</f>
        <v>0</v>
      </c>
      <c r="E358" s="24"/>
      <c r="F358" s="24"/>
      <c r="G358" s="25">
        <f t="shared" si="21"/>
        <v>0</v>
      </c>
    </row>
    <row r="359" spans="1:7" s="16" customFormat="1" ht="18" customHeight="1">
      <c r="A359" s="37">
        <v>2404</v>
      </c>
      <c r="B359" s="42" t="s">
        <v>24</v>
      </c>
      <c r="C359" s="23"/>
      <c r="D359" s="24">
        <f>'24'!C21</f>
        <v>0</v>
      </c>
      <c r="E359" s="24"/>
      <c r="F359" s="24"/>
      <c r="G359" s="25">
        <f t="shared" si="21"/>
        <v>0</v>
      </c>
    </row>
    <row r="360" spans="1:7" s="16" customFormat="1" ht="18" customHeight="1">
      <c r="A360" s="37">
        <v>2405</v>
      </c>
      <c r="B360" s="41" t="s">
        <v>58</v>
      </c>
      <c r="C360" s="23"/>
      <c r="D360" s="24"/>
      <c r="E360" s="24">
        <f>'24'!C27</f>
        <v>0</v>
      </c>
      <c r="F360" s="24"/>
      <c r="G360" s="25">
        <f t="shared" si="21"/>
        <v>0</v>
      </c>
    </row>
    <row r="361" spans="1:7" s="16" customFormat="1" ht="18" customHeight="1">
      <c r="A361" s="28"/>
      <c r="B361" s="29" t="s">
        <v>25</v>
      </c>
      <c r="C361" s="30"/>
      <c r="D361" s="31">
        <f>SUM(D356:D359)</f>
        <v>0</v>
      </c>
      <c r="E361" s="31">
        <f>E360</f>
        <v>0</v>
      </c>
      <c r="F361" s="31"/>
      <c r="G361" s="32">
        <f t="shared" si="21"/>
        <v>0</v>
      </c>
    </row>
    <row r="362" spans="1:7" s="16" customFormat="1" ht="9" customHeight="1">
      <c r="A362" s="108"/>
      <c r="B362" s="108"/>
      <c r="C362" s="108"/>
      <c r="D362" s="108"/>
      <c r="E362" s="108"/>
      <c r="F362" s="108"/>
      <c r="G362" s="33"/>
    </row>
    <row r="363" spans="1:7" s="16" customFormat="1" ht="21.75" customHeight="1">
      <c r="A363" s="34">
        <v>25</v>
      </c>
      <c r="B363" s="109" t="s">
        <v>257</v>
      </c>
      <c r="C363" s="109"/>
      <c r="D363" s="109"/>
      <c r="E363" s="109"/>
      <c r="F363" s="109"/>
      <c r="G363" s="20"/>
    </row>
    <row r="364" spans="1:7" s="16" customFormat="1" ht="18" customHeight="1">
      <c r="A364" s="37">
        <v>2501</v>
      </c>
      <c r="B364" s="42" t="s">
        <v>258</v>
      </c>
      <c r="C364" s="23"/>
      <c r="D364" s="24">
        <f>'25'!C9</f>
        <v>0</v>
      </c>
      <c r="E364" s="24"/>
      <c r="F364" s="24"/>
      <c r="G364" s="25">
        <f aca="true" t="shared" si="22" ref="G364:G381">SUM(D364:F364)</f>
        <v>0</v>
      </c>
    </row>
    <row r="365" spans="1:7" s="16" customFormat="1" ht="18" customHeight="1">
      <c r="A365" s="37">
        <v>2502</v>
      </c>
      <c r="B365" s="42" t="s">
        <v>159</v>
      </c>
      <c r="C365" s="23"/>
      <c r="D365" s="24">
        <f>'25'!C13</f>
        <v>0</v>
      </c>
      <c r="E365" s="24"/>
      <c r="F365" s="24"/>
      <c r="G365" s="25">
        <f t="shared" si="22"/>
        <v>0</v>
      </c>
    </row>
    <row r="366" spans="1:7" s="16" customFormat="1" ht="18" customHeight="1">
      <c r="A366" s="37">
        <v>2503</v>
      </c>
      <c r="B366" s="42" t="s">
        <v>259</v>
      </c>
      <c r="C366" s="23"/>
      <c r="D366" s="24">
        <f>'25'!C17</f>
        <v>0</v>
      </c>
      <c r="E366" s="24"/>
      <c r="F366" s="24"/>
      <c r="G366" s="25">
        <f t="shared" si="22"/>
        <v>0</v>
      </c>
    </row>
    <row r="367" spans="1:7" s="16" customFormat="1" ht="18" customHeight="1">
      <c r="A367" s="37">
        <v>2504</v>
      </c>
      <c r="B367" s="42" t="s">
        <v>260</v>
      </c>
      <c r="C367" s="23"/>
      <c r="D367" s="24">
        <f>'25'!C21</f>
        <v>0</v>
      </c>
      <c r="E367" s="24"/>
      <c r="F367" s="24"/>
      <c r="G367" s="25">
        <f t="shared" si="22"/>
        <v>0</v>
      </c>
    </row>
    <row r="368" spans="1:7" s="16" customFormat="1" ht="18" customHeight="1">
      <c r="A368" s="37">
        <v>2505</v>
      </c>
      <c r="B368" s="42" t="s">
        <v>261</v>
      </c>
      <c r="C368" s="23"/>
      <c r="D368" s="24">
        <f>'25'!C25</f>
        <v>0</v>
      </c>
      <c r="E368" s="24"/>
      <c r="F368" s="24"/>
      <c r="G368" s="25">
        <f t="shared" si="22"/>
        <v>0</v>
      </c>
    </row>
    <row r="369" spans="1:7" s="16" customFormat="1" ht="18" customHeight="1">
      <c r="A369" s="37">
        <v>2506</v>
      </c>
      <c r="B369" s="42" t="s">
        <v>262</v>
      </c>
      <c r="C369" s="23"/>
      <c r="D369" s="24">
        <f>'25'!C29</f>
        <v>0</v>
      </c>
      <c r="E369" s="24"/>
      <c r="F369" s="24"/>
      <c r="G369" s="25">
        <f t="shared" si="22"/>
        <v>0</v>
      </c>
    </row>
    <row r="370" spans="1:7" s="16" customFormat="1" ht="18" customHeight="1">
      <c r="A370" s="37">
        <v>2507</v>
      </c>
      <c r="B370" s="36" t="s">
        <v>263</v>
      </c>
      <c r="C370" s="23"/>
      <c r="D370" s="24">
        <f>'25'!C33</f>
        <v>0</v>
      </c>
      <c r="E370" s="24"/>
      <c r="F370" s="24"/>
      <c r="G370" s="25">
        <f t="shared" si="22"/>
        <v>0</v>
      </c>
    </row>
    <row r="371" spans="1:7" s="16" customFormat="1" ht="18" customHeight="1">
      <c r="A371" s="37">
        <v>2508</v>
      </c>
      <c r="B371" s="41" t="s">
        <v>264</v>
      </c>
      <c r="C371" s="23"/>
      <c r="D371" s="24">
        <f>'25'!C37</f>
        <v>0</v>
      </c>
      <c r="E371" s="24"/>
      <c r="F371" s="24"/>
      <c r="G371" s="25">
        <f t="shared" si="22"/>
        <v>0</v>
      </c>
    </row>
    <row r="372" spans="1:7" s="16" customFormat="1" ht="18" customHeight="1">
      <c r="A372" s="37">
        <v>2509</v>
      </c>
      <c r="B372" s="41" t="s">
        <v>265</v>
      </c>
      <c r="C372" s="23"/>
      <c r="D372" s="24">
        <f>'25'!C41</f>
        <v>0</v>
      </c>
      <c r="E372" s="24"/>
      <c r="F372" s="24"/>
      <c r="G372" s="25">
        <f t="shared" si="22"/>
        <v>0</v>
      </c>
    </row>
    <row r="373" spans="1:7" s="16" customFormat="1" ht="18" customHeight="1">
      <c r="A373" s="37">
        <v>2510</v>
      </c>
      <c r="B373" s="41" t="s">
        <v>266</v>
      </c>
      <c r="C373" s="23"/>
      <c r="D373" s="24">
        <f>'25'!C45</f>
        <v>0</v>
      </c>
      <c r="E373" s="24"/>
      <c r="F373" s="24"/>
      <c r="G373" s="25">
        <f t="shared" si="22"/>
        <v>0</v>
      </c>
    </row>
    <row r="374" spans="1:7" s="16" customFormat="1" ht="18" customHeight="1">
      <c r="A374" s="37">
        <v>2511</v>
      </c>
      <c r="B374" s="41" t="s">
        <v>267</v>
      </c>
      <c r="C374" s="23"/>
      <c r="D374" s="24">
        <f>'25'!C49</f>
        <v>0</v>
      </c>
      <c r="E374" s="24"/>
      <c r="F374" s="24"/>
      <c r="G374" s="25">
        <f t="shared" si="22"/>
        <v>0</v>
      </c>
    </row>
    <row r="375" spans="1:7" s="16" customFormat="1" ht="18" customHeight="1">
      <c r="A375" s="37">
        <v>2512</v>
      </c>
      <c r="B375" s="41" t="s">
        <v>268</v>
      </c>
      <c r="C375" s="23"/>
      <c r="D375" s="24">
        <f>'25'!C53</f>
        <v>0</v>
      </c>
      <c r="E375" s="24"/>
      <c r="F375" s="24"/>
      <c r="G375" s="25">
        <f t="shared" si="22"/>
        <v>0</v>
      </c>
    </row>
    <row r="376" spans="1:7" s="16" customFormat="1" ht="18" customHeight="1">
      <c r="A376" s="37">
        <v>2513</v>
      </c>
      <c r="B376" s="41" t="s">
        <v>155</v>
      </c>
      <c r="C376" s="23"/>
      <c r="D376" s="24">
        <f>'25'!C57</f>
        <v>0</v>
      </c>
      <c r="E376" s="24"/>
      <c r="F376" s="24"/>
      <c r="G376" s="25">
        <f t="shared" si="22"/>
        <v>0</v>
      </c>
    </row>
    <row r="377" spans="1:7" s="16" customFormat="1" ht="18" customHeight="1">
      <c r="A377" s="37">
        <v>2514</v>
      </c>
      <c r="B377" s="41" t="s">
        <v>269</v>
      </c>
      <c r="C377" s="23"/>
      <c r="D377" s="24">
        <f>'25'!C61</f>
        <v>0</v>
      </c>
      <c r="E377" s="24"/>
      <c r="F377" s="24"/>
      <c r="G377" s="25">
        <f t="shared" si="22"/>
        <v>0</v>
      </c>
    </row>
    <row r="378" spans="1:7" s="16" customFormat="1" ht="18" customHeight="1">
      <c r="A378" s="37">
        <v>2515</v>
      </c>
      <c r="B378" s="41" t="s">
        <v>270</v>
      </c>
      <c r="C378" s="23"/>
      <c r="D378" s="24">
        <f>'25'!C65</f>
        <v>0</v>
      </c>
      <c r="E378" s="24"/>
      <c r="F378" s="24"/>
      <c r="G378" s="25">
        <f t="shared" si="22"/>
        <v>0</v>
      </c>
    </row>
    <row r="379" spans="1:7" s="16" customFormat="1" ht="18" customHeight="1">
      <c r="A379" s="37">
        <v>2516</v>
      </c>
      <c r="B379" s="41" t="s">
        <v>24</v>
      </c>
      <c r="C379" s="23"/>
      <c r="D379" s="24">
        <f>'25'!C69</f>
        <v>0</v>
      </c>
      <c r="E379" s="24"/>
      <c r="F379" s="24"/>
      <c r="G379" s="25">
        <f t="shared" si="22"/>
        <v>0</v>
      </c>
    </row>
    <row r="380" spans="1:7" s="16" customFormat="1" ht="18" customHeight="1">
      <c r="A380" s="37">
        <v>2517</v>
      </c>
      <c r="B380" s="41" t="s">
        <v>58</v>
      </c>
      <c r="C380" s="23"/>
      <c r="D380" s="24"/>
      <c r="E380" s="24">
        <f>'25'!C75</f>
        <v>0</v>
      </c>
      <c r="F380" s="24"/>
      <c r="G380" s="25">
        <f t="shared" si="22"/>
        <v>0</v>
      </c>
    </row>
    <row r="381" spans="1:7" s="16" customFormat="1" ht="18" customHeight="1">
      <c r="A381" s="28"/>
      <c r="B381" s="29" t="s">
        <v>25</v>
      </c>
      <c r="C381" s="30"/>
      <c r="D381" s="31">
        <f>SUM(D364:D379)</f>
        <v>0</v>
      </c>
      <c r="E381" s="31">
        <f>E380</f>
        <v>0</v>
      </c>
      <c r="F381" s="31"/>
      <c r="G381" s="32">
        <f t="shared" si="22"/>
        <v>0</v>
      </c>
    </row>
    <row r="382" spans="1:7" s="16" customFormat="1" ht="9" customHeight="1">
      <c r="A382" s="108"/>
      <c r="B382" s="108"/>
      <c r="C382" s="108"/>
      <c r="D382" s="108"/>
      <c r="E382" s="108"/>
      <c r="F382" s="108"/>
      <c r="G382" s="33"/>
    </row>
    <row r="383" spans="1:7" s="16" customFormat="1" ht="21.75" customHeight="1">
      <c r="A383" s="34">
        <v>26</v>
      </c>
      <c r="B383" s="109" t="s">
        <v>271</v>
      </c>
      <c r="C383" s="109"/>
      <c r="D383" s="109"/>
      <c r="E383" s="109"/>
      <c r="F383" s="109"/>
      <c r="G383" s="20"/>
    </row>
    <row r="384" spans="1:7" s="16" customFormat="1" ht="18" customHeight="1">
      <c r="A384" s="37">
        <v>2601</v>
      </c>
      <c r="B384" s="42" t="s">
        <v>272</v>
      </c>
      <c r="C384" s="23"/>
      <c r="D384" s="24">
        <f>'26'!C9</f>
        <v>0</v>
      </c>
      <c r="E384" s="24"/>
      <c r="F384" s="24"/>
      <c r="G384" s="25">
        <f aca="true" t="shared" si="23" ref="G384:G396">SUM(D384:F384)</f>
        <v>0</v>
      </c>
    </row>
    <row r="385" spans="1:7" s="16" customFormat="1" ht="18" customHeight="1">
      <c r="A385" s="37">
        <v>2602</v>
      </c>
      <c r="B385" s="42" t="s">
        <v>273</v>
      </c>
      <c r="C385" s="23"/>
      <c r="D385" s="24">
        <f>'26'!C13</f>
        <v>0</v>
      </c>
      <c r="E385" s="24"/>
      <c r="F385" s="24"/>
      <c r="G385" s="25">
        <f t="shared" si="23"/>
        <v>0</v>
      </c>
    </row>
    <row r="386" spans="1:7" s="16" customFormat="1" ht="18" customHeight="1">
      <c r="A386" s="37">
        <v>2603</v>
      </c>
      <c r="B386" s="42" t="s">
        <v>274</v>
      </c>
      <c r="C386" s="23"/>
      <c r="D386" s="24">
        <f>'26'!C17</f>
        <v>0</v>
      </c>
      <c r="E386" s="24"/>
      <c r="F386" s="24"/>
      <c r="G386" s="25">
        <f t="shared" si="23"/>
        <v>0</v>
      </c>
    </row>
    <row r="387" spans="1:7" s="16" customFormat="1" ht="18" customHeight="1">
      <c r="A387" s="37">
        <v>2604</v>
      </c>
      <c r="B387" s="42" t="s">
        <v>275</v>
      </c>
      <c r="C387" s="23"/>
      <c r="D387" s="24">
        <f>'26'!C21</f>
        <v>0</v>
      </c>
      <c r="E387" s="24"/>
      <c r="F387" s="24"/>
      <c r="G387" s="25">
        <f t="shared" si="23"/>
        <v>0</v>
      </c>
    </row>
    <row r="388" spans="1:7" s="16" customFormat="1" ht="18" customHeight="1">
      <c r="A388" s="37">
        <v>2605</v>
      </c>
      <c r="B388" s="42" t="s">
        <v>276</v>
      </c>
      <c r="C388" s="23"/>
      <c r="D388" s="24">
        <f>'26'!C25</f>
        <v>0</v>
      </c>
      <c r="E388" s="24"/>
      <c r="F388" s="24"/>
      <c r="G388" s="25">
        <f t="shared" si="23"/>
        <v>0</v>
      </c>
    </row>
    <row r="389" spans="1:7" s="16" customFormat="1" ht="18" customHeight="1">
      <c r="A389" s="37">
        <v>2606</v>
      </c>
      <c r="B389" s="42" t="s">
        <v>277</v>
      </c>
      <c r="C389" s="23"/>
      <c r="D389" s="24">
        <f>'26'!C29</f>
        <v>0</v>
      </c>
      <c r="E389" s="24"/>
      <c r="F389" s="24"/>
      <c r="G389" s="25">
        <f t="shared" si="23"/>
        <v>0</v>
      </c>
    </row>
    <row r="390" spans="1:7" s="16" customFormat="1" ht="18" customHeight="1">
      <c r="A390" s="37">
        <v>2607</v>
      </c>
      <c r="B390" s="36" t="s">
        <v>278</v>
      </c>
      <c r="C390" s="23"/>
      <c r="D390" s="24">
        <f>'26'!C33</f>
        <v>0</v>
      </c>
      <c r="E390" s="24"/>
      <c r="F390" s="24"/>
      <c r="G390" s="25">
        <f t="shared" si="23"/>
        <v>0</v>
      </c>
    </row>
    <row r="391" spans="1:7" s="16" customFormat="1" ht="18" customHeight="1">
      <c r="A391" s="37">
        <v>2608</v>
      </c>
      <c r="B391" s="41" t="s">
        <v>279</v>
      </c>
      <c r="C391" s="23"/>
      <c r="D391" s="24">
        <f>'26'!C37</f>
        <v>0</v>
      </c>
      <c r="E391" s="24"/>
      <c r="F391" s="24"/>
      <c r="G391" s="25">
        <f t="shared" si="23"/>
        <v>0</v>
      </c>
    </row>
    <row r="392" spans="1:7" s="16" customFormat="1" ht="18" customHeight="1">
      <c r="A392" s="37">
        <v>2609</v>
      </c>
      <c r="B392" s="41" t="s">
        <v>267</v>
      </c>
      <c r="C392" s="23"/>
      <c r="D392" s="24">
        <f>'26'!C41</f>
        <v>0</v>
      </c>
      <c r="E392" s="24"/>
      <c r="F392" s="24"/>
      <c r="G392" s="25">
        <f t="shared" si="23"/>
        <v>0</v>
      </c>
    </row>
    <row r="393" spans="1:7" s="16" customFormat="1" ht="18" customHeight="1">
      <c r="A393" s="37">
        <v>2610</v>
      </c>
      <c r="B393" s="41" t="s">
        <v>280</v>
      </c>
      <c r="C393" s="23"/>
      <c r="D393" s="24">
        <f>'26'!C45</f>
        <v>0</v>
      </c>
      <c r="E393" s="24"/>
      <c r="F393" s="24"/>
      <c r="G393" s="25">
        <f t="shared" si="23"/>
        <v>0</v>
      </c>
    </row>
    <row r="394" spans="1:7" s="16" customFormat="1" ht="18" customHeight="1">
      <c r="A394" s="37">
        <v>2611</v>
      </c>
      <c r="B394" s="41" t="s">
        <v>24</v>
      </c>
      <c r="C394" s="23"/>
      <c r="D394" s="24">
        <f>'26'!C49</f>
        <v>0</v>
      </c>
      <c r="E394" s="24"/>
      <c r="F394" s="24"/>
      <c r="G394" s="25">
        <f t="shared" si="23"/>
        <v>0</v>
      </c>
    </row>
    <row r="395" spans="1:7" s="16" customFormat="1" ht="18" customHeight="1">
      <c r="A395" s="37">
        <v>2612</v>
      </c>
      <c r="B395" s="41" t="s">
        <v>58</v>
      </c>
      <c r="C395" s="23"/>
      <c r="D395" s="24"/>
      <c r="E395" s="24">
        <f>'26'!C55</f>
        <v>0</v>
      </c>
      <c r="F395" s="24"/>
      <c r="G395" s="25">
        <f t="shared" si="23"/>
        <v>0</v>
      </c>
    </row>
    <row r="396" spans="1:7" s="16" customFormat="1" ht="18" customHeight="1">
      <c r="A396" s="28"/>
      <c r="B396" s="29" t="s">
        <v>25</v>
      </c>
      <c r="C396" s="30"/>
      <c r="D396" s="31">
        <f>SUM(D384:D394)</f>
        <v>0</v>
      </c>
      <c r="E396" s="31">
        <f>E395</f>
        <v>0</v>
      </c>
      <c r="F396" s="31"/>
      <c r="G396" s="32">
        <f t="shared" si="23"/>
        <v>0</v>
      </c>
    </row>
    <row r="397" spans="1:7" s="16" customFormat="1" ht="9" customHeight="1">
      <c r="A397" s="108"/>
      <c r="B397" s="108"/>
      <c r="C397" s="108"/>
      <c r="D397" s="108"/>
      <c r="E397" s="108"/>
      <c r="F397" s="108"/>
      <c r="G397" s="33"/>
    </row>
    <row r="398" spans="1:7" s="16" customFormat="1" ht="21.75" customHeight="1">
      <c r="A398" s="34">
        <v>27</v>
      </c>
      <c r="B398" s="109" t="s">
        <v>281</v>
      </c>
      <c r="C398" s="109"/>
      <c r="D398" s="109"/>
      <c r="E398" s="109"/>
      <c r="F398" s="109"/>
      <c r="G398" s="20"/>
    </row>
    <row r="399" spans="1:7" s="16" customFormat="1" ht="18" customHeight="1">
      <c r="A399" s="37">
        <v>2701</v>
      </c>
      <c r="B399" s="42" t="s">
        <v>282</v>
      </c>
      <c r="C399" s="23"/>
      <c r="D399" s="24">
        <f>'27'!C9</f>
        <v>0</v>
      </c>
      <c r="E399" s="24"/>
      <c r="F399" s="24"/>
      <c r="G399" s="25">
        <f aca="true" t="shared" si="24" ref="G399:G408">SUM(D399:F399)</f>
        <v>0</v>
      </c>
    </row>
    <row r="400" spans="1:7" s="16" customFormat="1" ht="18" customHeight="1">
      <c r="A400" s="37">
        <v>2702</v>
      </c>
      <c r="B400" s="42" t="s">
        <v>283</v>
      </c>
      <c r="C400" s="23"/>
      <c r="D400" s="24">
        <f>'27'!C13</f>
        <v>0</v>
      </c>
      <c r="E400" s="24"/>
      <c r="F400" s="24"/>
      <c r="G400" s="25">
        <f t="shared" si="24"/>
        <v>0</v>
      </c>
    </row>
    <row r="401" spans="1:7" s="16" customFormat="1" ht="18" customHeight="1">
      <c r="A401" s="37">
        <v>2703</v>
      </c>
      <c r="B401" s="42" t="s">
        <v>284</v>
      </c>
      <c r="C401" s="23"/>
      <c r="D401" s="24">
        <f>'27'!C17</f>
        <v>0</v>
      </c>
      <c r="E401" s="24"/>
      <c r="F401" s="24"/>
      <c r="G401" s="25">
        <f t="shared" si="24"/>
        <v>0</v>
      </c>
    </row>
    <row r="402" spans="1:7" s="16" customFormat="1" ht="18" customHeight="1">
      <c r="A402" s="37">
        <v>2704</v>
      </c>
      <c r="B402" s="42" t="s">
        <v>285</v>
      </c>
      <c r="C402" s="23"/>
      <c r="D402" s="24">
        <f>'27'!C21</f>
        <v>0</v>
      </c>
      <c r="E402" s="24"/>
      <c r="F402" s="24"/>
      <c r="G402" s="25">
        <f t="shared" si="24"/>
        <v>0</v>
      </c>
    </row>
    <row r="403" spans="1:7" s="16" customFormat="1" ht="18" customHeight="1">
      <c r="A403" s="37">
        <v>2705</v>
      </c>
      <c r="B403" s="42" t="s">
        <v>286</v>
      </c>
      <c r="C403" s="23"/>
      <c r="D403" s="24">
        <f>'27'!C25</f>
        <v>0</v>
      </c>
      <c r="E403" s="24"/>
      <c r="F403" s="24"/>
      <c r="G403" s="25">
        <f t="shared" si="24"/>
        <v>0</v>
      </c>
    </row>
    <row r="404" spans="1:7" s="16" customFormat="1" ht="18" customHeight="1">
      <c r="A404" s="37">
        <v>2706</v>
      </c>
      <c r="B404" s="42" t="s">
        <v>287</v>
      </c>
      <c r="C404" s="23"/>
      <c r="D404" s="24">
        <f>'27'!C29</f>
        <v>0</v>
      </c>
      <c r="E404" s="24"/>
      <c r="F404" s="24"/>
      <c r="G404" s="25">
        <f t="shared" si="24"/>
        <v>0</v>
      </c>
    </row>
    <row r="405" spans="1:7" s="16" customFormat="1" ht="18" customHeight="1">
      <c r="A405" s="37">
        <v>2707</v>
      </c>
      <c r="B405" s="36" t="s">
        <v>288</v>
      </c>
      <c r="C405" s="23"/>
      <c r="D405" s="24">
        <f>'27'!C33</f>
        <v>0</v>
      </c>
      <c r="E405" s="24"/>
      <c r="F405" s="24"/>
      <c r="G405" s="25">
        <f t="shared" si="24"/>
        <v>0</v>
      </c>
    </row>
    <row r="406" spans="1:7" s="16" customFormat="1" ht="18" customHeight="1">
      <c r="A406" s="37">
        <v>2708</v>
      </c>
      <c r="B406" s="41" t="s">
        <v>24</v>
      </c>
      <c r="C406" s="23"/>
      <c r="D406" s="24">
        <f>'27'!C37</f>
        <v>0</v>
      </c>
      <c r="E406" s="24"/>
      <c r="F406" s="24"/>
      <c r="G406" s="25">
        <f t="shared" si="24"/>
        <v>0</v>
      </c>
    </row>
    <row r="407" spans="1:7" s="16" customFormat="1" ht="18" customHeight="1">
      <c r="A407" s="37">
        <v>2709</v>
      </c>
      <c r="B407" s="41" t="s">
        <v>58</v>
      </c>
      <c r="C407" s="23"/>
      <c r="D407" s="24"/>
      <c r="E407" s="24">
        <f>'27'!C43</f>
        <v>0</v>
      </c>
      <c r="F407" s="24"/>
      <c r="G407" s="25">
        <f t="shared" si="24"/>
        <v>0</v>
      </c>
    </row>
    <row r="408" spans="1:7" s="16" customFormat="1" ht="18" customHeight="1">
      <c r="A408" s="28"/>
      <c r="B408" s="29" t="s">
        <v>25</v>
      </c>
      <c r="C408" s="30"/>
      <c r="D408" s="31">
        <f>SUM(D399:D406)</f>
        <v>0</v>
      </c>
      <c r="E408" s="31">
        <f>E407</f>
        <v>0</v>
      </c>
      <c r="F408" s="31"/>
      <c r="G408" s="32">
        <f t="shared" si="24"/>
        <v>0</v>
      </c>
    </row>
    <row r="409" spans="1:7" s="16" customFormat="1" ht="9" customHeight="1">
      <c r="A409" s="108"/>
      <c r="B409" s="108"/>
      <c r="C409" s="108"/>
      <c r="D409" s="108"/>
      <c r="E409" s="108"/>
      <c r="F409" s="108"/>
      <c r="G409" s="33"/>
    </row>
    <row r="410" spans="1:7" s="16" customFormat="1" ht="21.75" customHeight="1">
      <c r="A410" s="34">
        <v>28</v>
      </c>
      <c r="B410" s="109" t="s">
        <v>289</v>
      </c>
      <c r="C410" s="109"/>
      <c r="D410" s="109"/>
      <c r="E410" s="109"/>
      <c r="F410" s="109"/>
      <c r="G410" s="20"/>
    </row>
    <row r="411" spans="1:7" s="16" customFormat="1" ht="18" customHeight="1">
      <c r="A411" s="37">
        <v>2801</v>
      </c>
      <c r="B411" s="42" t="s">
        <v>290</v>
      </c>
      <c r="C411" s="23"/>
      <c r="D411" s="24">
        <f>'28'!C9</f>
        <v>0</v>
      </c>
      <c r="E411" s="24"/>
      <c r="F411" s="24"/>
      <c r="G411" s="25">
        <f>SUM(D411:F411)</f>
        <v>0</v>
      </c>
    </row>
    <row r="412" spans="1:7" s="16" customFormat="1" ht="18" customHeight="1">
      <c r="A412" s="37">
        <v>2802</v>
      </c>
      <c r="B412" s="42" t="s">
        <v>291</v>
      </c>
      <c r="C412" s="23"/>
      <c r="D412" s="24">
        <f>'28'!C13</f>
        <v>0</v>
      </c>
      <c r="E412" s="24"/>
      <c r="F412" s="24"/>
      <c r="G412" s="25">
        <f>SUM(D412:F412)</f>
        <v>0</v>
      </c>
    </row>
    <row r="413" spans="1:7" s="16" customFormat="1" ht="18" customHeight="1">
      <c r="A413" s="37">
        <v>2803</v>
      </c>
      <c r="B413" s="42" t="s">
        <v>292</v>
      </c>
      <c r="C413" s="23"/>
      <c r="D413" s="24">
        <f>'28'!C17</f>
        <v>0</v>
      </c>
      <c r="E413" s="24"/>
      <c r="F413" s="24"/>
      <c r="G413" s="25">
        <f>SUM(D413:F413)</f>
        <v>0</v>
      </c>
    </row>
    <row r="414" spans="1:7" s="16" customFormat="1" ht="18" customHeight="1">
      <c r="A414" s="37">
        <v>2804</v>
      </c>
      <c r="B414" s="42" t="s">
        <v>24</v>
      </c>
      <c r="C414" s="23"/>
      <c r="D414" s="24">
        <f>'28'!C21</f>
        <v>0</v>
      </c>
      <c r="E414" s="24"/>
      <c r="F414" s="24"/>
      <c r="G414" s="25">
        <f>SUM(D414:F414)</f>
        <v>0</v>
      </c>
    </row>
    <row r="415" spans="1:7" s="16" customFormat="1" ht="18" customHeight="1">
      <c r="A415" s="28"/>
      <c r="B415" s="29" t="s">
        <v>25</v>
      </c>
      <c r="C415" s="30"/>
      <c r="D415" s="31">
        <f>SUM(D411:D414)</f>
        <v>0</v>
      </c>
      <c r="E415" s="31"/>
      <c r="F415" s="31"/>
      <c r="G415" s="32">
        <f>SUM(D415:F415)</f>
        <v>0</v>
      </c>
    </row>
    <row r="416" spans="1:7" s="16" customFormat="1" ht="9" customHeight="1">
      <c r="A416" s="108"/>
      <c r="B416" s="108"/>
      <c r="C416" s="108"/>
      <c r="D416" s="108"/>
      <c r="E416" s="108"/>
      <c r="F416" s="108"/>
      <c r="G416" s="33"/>
    </row>
    <row r="417" spans="1:7" s="16" customFormat="1" ht="21.75" customHeight="1">
      <c r="A417" s="34">
        <v>29</v>
      </c>
      <c r="B417" s="109" t="s">
        <v>293</v>
      </c>
      <c r="C417" s="109"/>
      <c r="D417" s="109"/>
      <c r="E417" s="109"/>
      <c r="F417" s="109"/>
      <c r="G417" s="20"/>
    </row>
    <row r="418" spans="1:7" s="16" customFormat="1" ht="18" customHeight="1">
      <c r="A418" s="35">
        <v>2901</v>
      </c>
      <c r="B418" s="42" t="s">
        <v>294</v>
      </c>
      <c r="C418" s="23"/>
      <c r="D418" s="24"/>
      <c r="E418" s="24"/>
      <c r="F418" s="24"/>
      <c r="G418" s="24"/>
    </row>
    <row r="419" spans="1:7" s="16" customFormat="1" ht="18" customHeight="1">
      <c r="A419" s="35">
        <v>2902</v>
      </c>
      <c r="B419" s="42" t="s">
        <v>295</v>
      </c>
      <c r="C419" s="23"/>
      <c r="D419" s="24"/>
      <c r="E419" s="24"/>
      <c r="F419" s="24"/>
      <c r="G419" s="24"/>
    </row>
    <row r="420" spans="1:7" s="16" customFormat="1" ht="18" customHeight="1">
      <c r="A420" s="35">
        <v>2903</v>
      </c>
      <c r="B420" s="42" t="s">
        <v>296</v>
      </c>
      <c r="C420" s="23"/>
      <c r="D420" s="24"/>
      <c r="E420" s="24"/>
      <c r="F420" s="24"/>
      <c r="G420" s="24"/>
    </row>
    <row r="421" spans="1:7" s="16" customFormat="1" ht="18" customHeight="1">
      <c r="A421" s="35">
        <v>2904</v>
      </c>
      <c r="B421" s="42" t="s">
        <v>297</v>
      </c>
      <c r="C421" s="23"/>
      <c r="D421" s="24"/>
      <c r="E421" s="24"/>
      <c r="F421" s="24"/>
      <c r="G421" s="24"/>
    </row>
    <row r="422" spans="1:7" s="16" customFormat="1" ht="18" customHeight="1">
      <c r="A422" s="35">
        <v>2905</v>
      </c>
      <c r="B422" s="42" t="s">
        <v>298</v>
      </c>
      <c r="C422" s="23"/>
      <c r="D422" s="24"/>
      <c r="E422" s="24"/>
      <c r="F422" s="24"/>
      <c r="G422" s="24"/>
    </row>
    <row r="423" spans="1:7" s="16" customFormat="1" ht="18" customHeight="1">
      <c r="A423" s="35">
        <v>2906</v>
      </c>
      <c r="B423" s="42" t="s">
        <v>24</v>
      </c>
      <c r="C423" s="23"/>
      <c r="D423" s="24"/>
      <c r="E423" s="24"/>
      <c r="F423" s="24"/>
      <c r="G423" s="24"/>
    </row>
    <row r="424" spans="1:7" s="16" customFormat="1" ht="18" customHeight="1">
      <c r="A424" s="28"/>
      <c r="B424" s="29" t="s">
        <v>25</v>
      </c>
      <c r="C424" s="30"/>
      <c r="D424" s="31"/>
      <c r="E424" s="31"/>
      <c r="F424" s="31"/>
      <c r="G424" s="30"/>
    </row>
    <row r="425" spans="1:7" s="16" customFormat="1" ht="9" customHeight="1">
      <c r="A425" s="108"/>
      <c r="B425" s="108"/>
      <c r="C425" s="108"/>
      <c r="D425" s="108"/>
      <c r="E425" s="108"/>
      <c r="F425" s="108"/>
      <c r="G425" s="33"/>
    </row>
    <row r="426" spans="1:7" s="16" customFormat="1" ht="21.75" customHeight="1">
      <c r="A426" s="34">
        <v>30</v>
      </c>
      <c r="B426" s="109" t="s">
        <v>299</v>
      </c>
      <c r="C426" s="109"/>
      <c r="D426" s="109"/>
      <c r="E426" s="109"/>
      <c r="F426" s="109"/>
      <c r="G426" s="20"/>
    </row>
    <row r="427" spans="1:7" s="16" customFormat="1" ht="18" customHeight="1">
      <c r="A427" s="35">
        <v>3001</v>
      </c>
      <c r="B427" s="42" t="s">
        <v>300</v>
      </c>
      <c r="C427" s="23"/>
      <c r="D427" s="24"/>
      <c r="E427" s="24"/>
      <c r="F427" s="24"/>
      <c r="G427" s="25">
        <f aca="true" t="shared" si="25" ref="G427:G438">SUM(D427:F427)</f>
        <v>0</v>
      </c>
    </row>
    <row r="428" spans="1:7" s="16" customFormat="1" ht="18" customHeight="1">
      <c r="A428" s="37">
        <v>3002</v>
      </c>
      <c r="B428" s="42" t="s">
        <v>44</v>
      </c>
      <c r="C428" s="23"/>
      <c r="D428" s="24">
        <f>'30'!C9</f>
        <v>0</v>
      </c>
      <c r="E428" s="24"/>
      <c r="F428" s="24"/>
      <c r="G428" s="25">
        <f t="shared" si="25"/>
        <v>0</v>
      </c>
    </row>
    <row r="429" spans="1:7" s="16" customFormat="1" ht="18" customHeight="1">
      <c r="A429" s="37">
        <v>3003</v>
      </c>
      <c r="B429" s="42" t="s">
        <v>46</v>
      </c>
      <c r="C429" s="23"/>
      <c r="D429" s="24">
        <f>'30'!C13</f>
        <v>0</v>
      </c>
      <c r="E429" s="24"/>
      <c r="F429" s="24"/>
      <c r="G429" s="25">
        <f t="shared" si="25"/>
        <v>0</v>
      </c>
    </row>
    <row r="430" spans="1:7" s="16" customFormat="1" ht="18" customHeight="1">
      <c r="A430" s="35">
        <v>3004</v>
      </c>
      <c r="B430" s="42" t="s">
        <v>301</v>
      </c>
      <c r="C430" s="23"/>
      <c r="D430" s="24"/>
      <c r="E430" s="24"/>
      <c r="F430" s="24"/>
      <c r="G430" s="25">
        <f t="shared" si="25"/>
        <v>0</v>
      </c>
    </row>
    <row r="431" spans="1:7" s="16" customFormat="1" ht="18" customHeight="1">
      <c r="A431" s="37">
        <v>3005</v>
      </c>
      <c r="B431" s="42" t="s">
        <v>302</v>
      </c>
      <c r="C431" s="23"/>
      <c r="D431" s="24">
        <f>'30'!C17</f>
        <v>0</v>
      </c>
      <c r="E431" s="24"/>
      <c r="F431" s="24"/>
      <c r="G431" s="25">
        <f t="shared" si="25"/>
        <v>0</v>
      </c>
    </row>
    <row r="432" spans="1:7" s="16" customFormat="1" ht="18" customHeight="1">
      <c r="A432" s="37">
        <v>3006</v>
      </c>
      <c r="B432" s="42" t="s">
        <v>303</v>
      </c>
      <c r="C432" s="23"/>
      <c r="D432" s="24">
        <f>'30'!C21</f>
        <v>0</v>
      </c>
      <c r="E432" s="24"/>
      <c r="F432" s="24"/>
      <c r="G432" s="25">
        <f t="shared" si="25"/>
        <v>0</v>
      </c>
    </row>
    <row r="433" spans="1:7" s="16" customFormat="1" ht="18" customHeight="1">
      <c r="A433" s="37">
        <v>3007</v>
      </c>
      <c r="B433" s="36" t="s">
        <v>304</v>
      </c>
      <c r="C433" s="23"/>
      <c r="D433" s="24">
        <f>'30'!C25</f>
        <v>0</v>
      </c>
      <c r="E433" s="24"/>
      <c r="F433" s="24"/>
      <c r="G433" s="25">
        <f t="shared" si="25"/>
        <v>0</v>
      </c>
    </row>
    <row r="434" spans="1:7" s="16" customFormat="1" ht="18" customHeight="1">
      <c r="A434" s="37">
        <v>3008</v>
      </c>
      <c r="B434" s="41" t="s">
        <v>24</v>
      </c>
      <c r="C434" s="23"/>
      <c r="D434" s="24">
        <f>'30'!C29</f>
        <v>0</v>
      </c>
      <c r="E434" s="24"/>
      <c r="F434" s="24"/>
      <c r="G434" s="25">
        <f t="shared" si="25"/>
        <v>0</v>
      </c>
    </row>
    <row r="435" spans="1:7" s="16" customFormat="1" ht="18" customHeight="1">
      <c r="A435" s="35">
        <v>3009</v>
      </c>
      <c r="B435" s="41" t="s">
        <v>305</v>
      </c>
      <c r="C435" s="23"/>
      <c r="D435" s="24"/>
      <c r="E435" s="24"/>
      <c r="F435" s="24"/>
      <c r="G435" s="25">
        <f t="shared" si="25"/>
        <v>0</v>
      </c>
    </row>
    <row r="436" spans="1:7" s="16" customFormat="1" ht="18" customHeight="1">
      <c r="A436" s="37">
        <v>3010</v>
      </c>
      <c r="B436" s="41" t="s">
        <v>306</v>
      </c>
      <c r="C436" s="23"/>
      <c r="D436" s="24">
        <f>'30'!C33</f>
        <v>0</v>
      </c>
      <c r="E436" s="24"/>
      <c r="F436" s="24"/>
      <c r="G436" s="25">
        <f t="shared" si="25"/>
        <v>0</v>
      </c>
    </row>
    <row r="437" spans="1:7" s="16" customFormat="1" ht="18" customHeight="1">
      <c r="A437" s="37">
        <v>3011</v>
      </c>
      <c r="B437" s="41" t="s">
        <v>307</v>
      </c>
      <c r="C437" s="23"/>
      <c r="D437" s="24">
        <f>'30'!C37</f>
        <v>0</v>
      </c>
      <c r="E437" s="24"/>
      <c r="F437" s="24"/>
      <c r="G437" s="25">
        <f t="shared" si="25"/>
        <v>0</v>
      </c>
    </row>
    <row r="438" spans="1:7" s="16" customFormat="1" ht="18" customHeight="1">
      <c r="A438" s="28"/>
      <c r="B438" s="29" t="s">
        <v>25</v>
      </c>
      <c r="C438" s="30"/>
      <c r="D438" s="31">
        <f>SUM(D427:D437)</f>
        <v>0</v>
      </c>
      <c r="E438" s="31"/>
      <c r="F438" s="31"/>
      <c r="G438" s="32">
        <f t="shared" si="25"/>
        <v>0</v>
      </c>
    </row>
    <row r="439" spans="1:7" s="16" customFormat="1" ht="9" customHeight="1">
      <c r="A439" s="108"/>
      <c r="B439" s="108"/>
      <c r="C439" s="108"/>
      <c r="D439" s="108"/>
      <c r="E439" s="108"/>
      <c r="F439" s="108"/>
      <c r="G439" s="33"/>
    </row>
    <row r="440" spans="1:7" s="16" customFormat="1" ht="21.75" customHeight="1">
      <c r="A440" s="162" t="s">
        <v>308</v>
      </c>
      <c r="B440" s="162"/>
      <c r="C440" s="30"/>
      <c r="D440" s="31">
        <f>D438+D415+D408+D396+D381+D361+D353+D340+D327+D303+D290+D273+D260+D239+D223+D212+D201+D193+D181+D164+D147+D123+D111+D99+D87+D74+D64+D28+D80</f>
        <v>0</v>
      </c>
      <c r="E440" s="31">
        <f>SUM(E408+E396+E381+E361+E327+E303+E290+E273+E260+E239+E223+E212+E193+E181+E164+E147+E123+E111+E99+E87+E80+E74+E64)</f>
        <v>0</v>
      </c>
      <c r="F440" s="31"/>
      <c r="G440" s="32">
        <f>SUM(D440:F440)</f>
        <v>0</v>
      </c>
    </row>
    <row r="441" spans="1:7" s="16" customFormat="1" ht="9" customHeight="1">
      <c r="A441" s="108"/>
      <c r="B441" s="108"/>
      <c r="C441" s="108"/>
      <c r="D441" s="108"/>
      <c r="E441" s="108"/>
      <c r="F441" s="108"/>
      <c r="G441" s="33"/>
    </row>
    <row r="442" spans="1:7" s="16" customFormat="1" ht="21.75" customHeight="1">
      <c r="A442" s="113" t="s">
        <v>309</v>
      </c>
      <c r="B442" s="113"/>
      <c r="C442" s="30"/>
      <c r="D442" s="31">
        <f>D440-D31-D67-D68</f>
        <v>0</v>
      </c>
      <c r="E442" s="31"/>
      <c r="F442" s="31"/>
      <c r="G442" s="32">
        <f>SUM(D442:F442)</f>
        <v>0</v>
      </c>
    </row>
    <row r="443" spans="1:7" s="16" customFormat="1" ht="9" customHeight="1">
      <c r="A443" s="108"/>
      <c r="B443" s="108"/>
      <c r="C443" s="108"/>
      <c r="D443" s="108"/>
      <c r="E443" s="108"/>
      <c r="F443" s="108"/>
      <c r="G443" s="33"/>
    </row>
    <row r="444" spans="1:7" s="16" customFormat="1" ht="18" customHeight="1">
      <c r="A444" s="154">
        <v>3101</v>
      </c>
      <c r="B444" s="157" t="s">
        <v>345</v>
      </c>
      <c r="C444" s="159"/>
      <c r="D444" s="160"/>
      <c r="E444" s="160"/>
      <c r="F444" s="160"/>
      <c r="G444" s="44"/>
    </row>
    <row r="445" spans="1:7" s="16" customFormat="1" ht="18" customHeight="1">
      <c r="A445" s="155">
        <v>3102</v>
      </c>
      <c r="B445" s="156" t="s">
        <v>310</v>
      </c>
      <c r="C445" s="158"/>
      <c r="D445" s="161">
        <f>'31'!C9</f>
        <v>0</v>
      </c>
      <c r="E445" s="161"/>
      <c r="F445" s="161"/>
      <c r="G445" s="23">
        <f>D445</f>
        <v>0</v>
      </c>
    </row>
    <row r="446" spans="1:7" s="16" customFormat="1" ht="18" customHeight="1">
      <c r="A446" s="38">
        <v>3103</v>
      </c>
      <c r="B446" s="42" t="s">
        <v>311</v>
      </c>
      <c r="C446" s="23"/>
      <c r="D446" s="24">
        <f>'31'!C15</f>
        <v>0</v>
      </c>
      <c r="E446" s="45" t="s">
        <v>312</v>
      </c>
      <c r="F446" s="46" t="str">
        <f>IF('Titulní list'!D446=0,"0 %",'Titulní list'!D446/D442)</f>
        <v>0 %</v>
      </c>
      <c r="G446" s="24">
        <f>D446</f>
        <v>0</v>
      </c>
    </row>
    <row r="447" spans="1:7" s="16" customFormat="1" ht="18" customHeight="1">
      <c r="A447" s="38">
        <v>3104</v>
      </c>
      <c r="B447" s="47" t="s">
        <v>313</v>
      </c>
      <c r="C447" s="23"/>
      <c r="D447" s="48" t="s">
        <v>314</v>
      </c>
      <c r="E447" s="49" t="str">
        <f>IF('Titulní list'!F447=0,"0 %",'Titulní list'!F447/D440)</f>
        <v>0 %</v>
      </c>
      <c r="F447" s="50">
        <f>'31'!C21</f>
        <v>0</v>
      </c>
      <c r="G447" s="51">
        <f>F447</f>
        <v>0</v>
      </c>
    </row>
    <row r="448" spans="1:7" s="16" customFormat="1" ht="18" customHeight="1">
      <c r="A448" s="28"/>
      <c r="B448" s="29" t="s">
        <v>25</v>
      </c>
      <c r="C448" s="30"/>
      <c r="D448" s="31">
        <f>SUM(D445:D446)</f>
        <v>0</v>
      </c>
      <c r="E448" s="31"/>
      <c r="F448" s="31">
        <f>F447</f>
        <v>0</v>
      </c>
      <c r="G448" s="32">
        <f>SUM(D448:F448)</f>
        <v>0</v>
      </c>
    </row>
    <row r="449" spans="1:7" s="16" customFormat="1" ht="9" customHeight="1">
      <c r="A449" s="108"/>
      <c r="B449" s="108"/>
      <c r="C449" s="108"/>
      <c r="D449" s="108"/>
      <c r="E449" s="108"/>
      <c r="F449" s="108"/>
      <c r="G449" s="33"/>
    </row>
    <row r="450" spans="1:7" s="16" customFormat="1" ht="21.75" customHeight="1">
      <c r="A450" s="114" t="s">
        <v>25</v>
      </c>
      <c r="B450" s="114"/>
      <c r="C450" s="52"/>
      <c r="D450" s="53">
        <f>D440+D448</f>
        <v>0</v>
      </c>
      <c r="E450" s="53">
        <f>E440</f>
        <v>0</v>
      </c>
      <c r="F450" s="54">
        <f>F448</f>
        <v>0</v>
      </c>
      <c r="G450" s="55">
        <f>SUM(D450:F450)</f>
        <v>0</v>
      </c>
    </row>
    <row r="451" spans="1:7" s="16" customFormat="1" ht="9" customHeight="1">
      <c r="A451" s="108"/>
      <c r="B451" s="108"/>
      <c r="C451" s="108"/>
      <c r="D451" s="108"/>
      <c r="E451" s="108"/>
      <c r="F451" s="108"/>
      <c r="G451" s="15"/>
    </row>
    <row r="452" spans="1:6" ht="21.75" customHeight="1">
      <c r="A452" s="115" t="s">
        <v>315</v>
      </c>
      <c r="B452" s="115"/>
      <c r="C452" s="56">
        <f>SUM(D450:F450)</f>
        <v>0</v>
      </c>
      <c r="D452" s="57"/>
      <c r="E452" s="58"/>
      <c r="F452" s="58"/>
    </row>
    <row r="453" spans="1:6" ht="21.75" customHeight="1">
      <c r="A453" s="115" t="s">
        <v>316</v>
      </c>
      <c r="B453" s="115"/>
      <c r="C453" s="59">
        <v>0</v>
      </c>
      <c r="D453" s="57"/>
      <c r="E453" s="58"/>
      <c r="F453" s="58"/>
    </row>
    <row r="454" spans="1:6" ht="21.75" customHeight="1">
      <c r="A454" s="116" t="s">
        <v>317</v>
      </c>
      <c r="B454" s="116"/>
      <c r="C454" s="60">
        <f>SUM(C453+C452)</f>
        <v>0</v>
      </c>
      <c r="D454" s="57"/>
      <c r="E454" s="58"/>
      <c r="F454" s="58"/>
    </row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86">
    <mergeCell ref="A453:B453"/>
    <mergeCell ref="A454:B454"/>
    <mergeCell ref="A442:B442"/>
    <mergeCell ref="A443:F443"/>
    <mergeCell ref="A449:F449"/>
    <mergeCell ref="A450:B450"/>
    <mergeCell ref="A451:F451"/>
    <mergeCell ref="A452:B452"/>
    <mergeCell ref="B417:F417"/>
    <mergeCell ref="A425:F425"/>
    <mergeCell ref="B426:F426"/>
    <mergeCell ref="A439:F439"/>
    <mergeCell ref="A440:B440"/>
    <mergeCell ref="A441:F441"/>
    <mergeCell ref="B383:F383"/>
    <mergeCell ref="A397:F397"/>
    <mergeCell ref="B398:F398"/>
    <mergeCell ref="A409:F409"/>
    <mergeCell ref="B410:F410"/>
    <mergeCell ref="A416:F416"/>
    <mergeCell ref="B342:F342"/>
    <mergeCell ref="A354:F354"/>
    <mergeCell ref="B355:F355"/>
    <mergeCell ref="A362:F362"/>
    <mergeCell ref="B363:F363"/>
    <mergeCell ref="A382:F382"/>
    <mergeCell ref="B292:F292"/>
    <mergeCell ref="A304:F304"/>
    <mergeCell ref="B305:F305"/>
    <mergeCell ref="A328:F328"/>
    <mergeCell ref="B329:F329"/>
    <mergeCell ref="A341:F341"/>
    <mergeCell ref="B241:F241"/>
    <mergeCell ref="A261:F261"/>
    <mergeCell ref="B262:F262"/>
    <mergeCell ref="A274:F274"/>
    <mergeCell ref="B275:F275"/>
    <mergeCell ref="A291:F291"/>
    <mergeCell ref="B203:F203"/>
    <mergeCell ref="A213:F213"/>
    <mergeCell ref="B214:F214"/>
    <mergeCell ref="A224:F224"/>
    <mergeCell ref="B225:F225"/>
    <mergeCell ref="A240:F240"/>
    <mergeCell ref="B166:F166"/>
    <mergeCell ref="A182:F182"/>
    <mergeCell ref="B183:F183"/>
    <mergeCell ref="A194:F194"/>
    <mergeCell ref="B195:F195"/>
    <mergeCell ref="A202:F202"/>
    <mergeCell ref="B113:F113"/>
    <mergeCell ref="A124:F124"/>
    <mergeCell ref="B125:F125"/>
    <mergeCell ref="A148:F148"/>
    <mergeCell ref="B149:F149"/>
    <mergeCell ref="A165:F165"/>
    <mergeCell ref="B82:F82"/>
    <mergeCell ref="A88:F88"/>
    <mergeCell ref="B89:F89"/>
    <mergeCell ref="A100:F100"/>
    <mergeCell ref="B101:F101"/>
    <mergeCell ref="A112:F112"/>
    <mergeCell ref="B30:F30"/>
    <mergeCell ref="A65:F65"/>
    <mergeCell ref="B66:F66"/>
    <mergeCell ref="A75:F75"/>
    <mergeCell ref="B76:F76"/>
    <mergeCell ref="A81:F81"/>
    <mergeCell ref="F9:F12"/>
    <mergeCell ref="A10:A11"/>
    <mergeCell ref="B10:B11"/>
    <mergeCell ref="A13:F13"/>
    <mergeCell ref="B14:F14"/>
    <mergeCell ref="A29:F29"/>
    <mergeCell ref="A7:B7"/>
    <mergeCell ref="C7:D7"/>
    <mergeCell ref="A9:B9"/>
    <mergeCell ref="C9:C12"/>
    <mergeCell ref="D9:D12"/>
    <mergeCell ref="E9:E12"/>
    <mergeCell ref="A1:E1"/>
    <mergeCell ref="A3:E3"/>
    <mergeCell ref="A5:B5"/>
    <mergeCell ref="C5:D5"/>
    <mergeCell ref="A6:B6"/>
    <mergeCell ref="C6:D6"/>
  </mergeCells>
  <printOptions horizontalCentered="1"/>
  <pageMargins left="0.7479166666666667" right="0.7479166666666667" top="0.7479166666666667" bottom="1.5208333333333335" header="0.5118055555555555" footer="0.7479166666666667"/>
  <pageSetup firstPageNumber="1" useFirstPageNumber="1" horizontalDpi="300" verticalDpi="300" orientation="landscape" paperSize="9" scale="90"/>
  <headerFooter alignWithMargins="0">
    <oddFooter>&amp;LTitulní list&amp;C                                                             &amp;R&amp;P</oddFooter>
  </headerFooter>
  <colBreaks count="1" manualBreakCount="1">
    <brk id="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9</v>
      </c>
      <c r="B5" s="145" t="str">
        <f>'Titulní list'!B125</f>
        <v>Produkce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901</v>
      </c>
      <c r="B7" s="146" t="str">
        <f>'Titulní list'!B126</f>
        <v>Vedoucí produkce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902</v>
      </c>
      <c r="B11" s="117" t="str">
        <f>'Titulní list'!B127</f>
        <v>Vedoucí natáčení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903</v>
      </c>
      <c r="B15" s="117" t="str">
        <f>'Titulní list'!B128</f>
        <v>Asistenti produkce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904</v>
      </c>
      <c r="B19" s="117" t="str">
        <f>'Titulní list'!B129</f>
        <v>Asistenti na place, výpomoce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905</v>
      </c>
      <c r="B23" s="146" t="str">
        <f>'Titulní list'!B130</f>
        <v>Produkční koordinátoři, asistenti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906</v>
      </c>
      <c r="B27" s="146" t="str">
        <f>'Titulní list'!B131</f>
        <v>Sekretářky produkce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907</v>
      </c>
      <c r="B31" s="146" t="str">
        <f>'Titulní list'!B132</f>
        <v>Runneři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908</v>
      </c>
      <c r="B35" s="146" t="str">
        <f>'Titulní list'!B133</f>
        <v>Lokační , asistenti lokací, scouters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909</v>
      </c>
      <c r="B39" s="146" t="str">
        <f>'Titulní list'!B134</f>
        <v>Zdravotní dohled, zdravotní prohlídky a služby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4">
        <f>SUM(J39:J40)</f>
        <v>0</v>
      </c>
      <c r="D41" s="124"/>
      <c r="E41" s="124"/>
      <c r="F41" s="124"/>
      <c r="G41" s="124"/>
      <c r="H41" s="124"/>
      <c r="I41" s="124"/>
      <c r="J41" s="124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910</v>
      </c>
      <c r="B43" s="146" t="str">
        <f>'Titulní list'!B135</f>
        <v>Hl. účetní 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46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5">
        <f>SUM(J43:J44)</f>
        <v>0</v>
      </c>
      <c r="D45" s="125"/>
      <c r="E45" s="125"/>
      <c r="F45" s="125"/>
      <c r="G45" s="125"/>
      <c r="H45" s="125"/>
      <c r="I45" s="125"/>
      <c r="J45" s="125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911</v>
      </c>
      <c r="B47" s="146" t="str">
        <f>'Titulní list'!B136</f>
        <v>Účetní, pokladníci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46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4">
        <f>SUM(J47:J48)</f>
        <v>0</v>
      </c>
      <c r="D49" s="124"/>
      <c r="E49" s="124"/>
      <c r="F49" s="124"/>
      <c r="G49" s="124"/>
      <c r="H49" s="124"/>
      <c r="I49" s="124"/>
      <c r="J49" s="124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912</v>
      </c>
      <c r="B51" s="146" t="str">
        <f>'Titulní list'!B137</f>
        <v>Konzultanti, poradci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46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5">
        <f>SUM(J51:J52)</f>
        <v>0</v>
      </c>
      <c r="D53" s="125"/>
      <c r="E53" s="125"/>
      <c r="F53" s="125"/>
      <c r="G53" s="125"/>
      <c r="H53" s="125"/>
      <c r="I53" s="125"/>
      <c r="J53" s="125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5"/>
      <c r="J54" s="75"/>
      <c r="K54" s="65"/>
      <c r="L54" s="65"/>
      <c r="M54" s="65"/>
      <c r="N54" s="65"/>
    </row>
    <row r="55" spans="1:10" ht="17.25" customHeight="1">
      <c r="A55" s="136">
        <v>913</v>
      </c>
      <c r="B55" s="146" t="str">
        <f>'Titulní list'!B138</f>
        <v>Celní deklarant</v>
      </c>
      <c r="C55" s="69"/>
      <c r="D55" s="68"/>
      <c r="E55" s="68"/>
      <c r="F55" s="68"/>
      <c r="G55" s="68"/>
      <c r="H55" s="68"/>
      <c r="I55" s="68"/>
      <c r="J55" s="70"/>
    </row>
    <row r="56" spans="1:10" ht="17.25" customHeight="1">
      <c r="A56" s="136"/>
      <c r="B56" s="146"/>
      <c r="C56" s="69"/>
      <c r="D56" s="68"/>
      <c r="E56" s="68"/>
      <c r="F56" s="68"/>
      <c r="G56" s="68"/>
      <c r="H56" s="68"/>
      <c r="I56" s="68"/>
      <c r="J56" s="70"/>
    </row>
    <row r="57" spans="1:14" ht="17.25" customHeight="1">
      <c r="A57" s="86"/>
      <c r="B57" s="72" t="s">
        <v>308</v>
      </c>
      <c r="C57" s="125">
        <f>SUM(J55:J56)</f>
        <v>0</v>
      </c>
      <c r="D57" s="125"/>
      <c r="E57" s="125"/>
      <c r="F57" s="125"/>
      <c r="G57" s="125"/>
      <c r="H57" s="125"/>
      <c r="I57" s="125"/>
      <c r="J57" s="125">
        <f>SUM(J55:J56)</f>
        <v>0</v>
      </c>
      <c r="K57" s="65"/>
      <c r="L57" s="65"/>
      <c r="M57" s="65"/>
      <c r="N57" s="65"/>
    </row>
    <row r="58" spans="1:14" ht="9" customHeight="1">
      <c r="A58" s="81"/>
      <c r="B58" s="65"/>
      <c r="C58" s="73"/>
      <c r="D58" s="65"/>
      <c r="E58" s="65"/>
      <c r="F58" s="65"/>
      <c r="G58" s="65"/>
      <c r="H58" s="65"/>
      <c r="I58" s="65"/>
      <c r="J58" s="75"/>
      <c r="K58" s="65"/>
      <c r="L58" s="65"/>
      <c r="M58" s="65"/>
      <c r="N58" s="65"/>
    </row>
    <row r="59" spans="1:10" ht="17.25" customHeight="1">
      <c r="A59" s="136">
        <v>914</v>
      </c>
      <c r="B59" s="146" t="str">
        <f>'Titulní list'!B139</f>
        <v>Překlady a tlumočení</v>
      </c>
      <c r="C59" s="69"/>
      <c r="D59" s="68"/>
      <c r="E59" s="68"/>
      <c r="F59" s="68"/>
      <c r="G59" s="68"/>
      <c r="H59" s="68"/>
      <c r="I59" s="68"/>
      <c r="J59" s="70"/>
    </row>
    <row r="60" spans="1:10" ht="17.25" customHeight="1">
      <c r="A60" s="136"/>
      <c r="B60" s="146"/>
      <c r="C60" s="69"/>
      <c r="D60" s="68"/>
      <c r="E60" s="68"/>
      <c r="F60" s="68"/>
      <c r="G60" s="68"/>
      <c r="H60" s="68"/>
      <c r="I60" s="68"/>
      <c r="J60" s="70"/>
    </row>
    <row r="61" spans="1:14" ht="17.25" customHeight="1">
      <c r="A61" s="86"/>
      <c r="B61" s="72" t="s">
        <v>308</v>
      </c>
      <c r="C61" s="125">
        <f>SUM(J59:J60)</f>
        <v>0</v>
      </c>
      <c r="D61" s="125"/>
      <c r="E61" s="125"/>
      <c r="F61" s="125"/>
      <c r="G61" s="125"/>
      <c r="H61" s="125"/>
      <c r="I61" s="125"/>
      <c r="J61" s="125">
        <f>SUM(J59:J60)</f>
        <v>0</v>
      </c>
      <c r="K61" s="65"/>
      <c r="L61" s="65"/>
      <c r="M61" s="65"/>
      <c r="N61" s="65"/>
    </row>
    <row r="62" spans="1:14" ht="9" customHeight="1">
      <c r="A62" s="81"/>
      <c r="B62" s="65"/>
      <c r="C62" s="73"/>
      <c r="D62" s="65"/>
      <c r="E62" s="65"/>
      <c r="F62" s="65"/>
      <c r="G62" s="65"/>
      <c r="H62" s="65"/>
      <c r="I62" s="65"/>
      <c r="J62" s="75"/>
      <c r="K62" s="65"/>
      <c r="L62" s="65"/>
      <c r="M62" s="65"/>
      <c r="N62" s="65"/>
    </row>
    <row r="63" spans="1:10" ht="17.25" customHeight="1">
      <c r="A63" s="136">
        <v>915</v>
      </c>
      <c r="B63" s="146" t="str">
        <f>'Titulní list'!B140</f>
        <v>Telefony, internetové služby, Hovorné </v>
      </c>
      <c r="C63" s="69"/>
      <c r="D63" s="68"/>
      <c r="E63" s="68"/>
      <c r="F63" s="68"/>
      <c r="G63" s="68"/>
      <c r="H63" s="68"/>
      <c r="I63" s="68"/>
      <c r="J63" s="70"/>
    </row>
    <row r="64" spans="1:10" ht="17.25" customHeight="1">
      <c r="A64" s="136"/>
      <c r="B64" s="146"/>
      <c r="C64" s="69"/>
      <c r="D64" s="68"/>
      <c r="E64" s="68"/>
      <c r="F64" s="68"/>
      <c r="G64" s="68"/>
      <c r="H64" s="68"/>
      <c r="I64" s="68"/>
      <c r="J64" s="70"/>
    </row>
    <row r="65" spans="1:14" ht="17.25" customHeight="1">
      <c r="A65" s="86"/>
      <c r="B65" s="72" t="s">
        <v>308</v>
      </c>
      <c r="C65" s="125">
        <f>SUM(J63:J64)</f>
        <v>0</v>
      </c>
      <c r="D65" s="125"/>
      <c r="E65" s="125"/>
      <c r="F65" s="125"/>
      <c r="G65" s="125"/>
      <c r="H65" s="125"/>
      <c r="I65" s="125"/>
      <c r="J65" s="125">
        <f>SUM(J63:J64)</f>
        <v>0</v>
      </c>
      <c r="K65" s="65"/>
      <c r="L65" s="65"/>
      <c r="M65" s="65"/>
      <c r="N65" s="65"/>
    </row>
    <row r="66" spans="1:14" ht="9" customHeight="1">
      <c r="A66" s="81"/>
      <c r="B66" s="65"/>
      <c r="C66" s="73"/>
      <c r="D66" s="65"/>
      <c r="E66" s="65"/>
      <c r="F66" s="65"/>
      <c r="G66" s="65"/>
      <c r="H66" s="65"/>
      <c r="I66" s="65"/>
      <c r="J66" s="75"/>
      <c r="K66" s="65"/>
      <c r="L66" s="65"/>
      <c r="M66" s="65"/>
      <c r="N66" s="65"/>
    </row>
    <row r="67" spans="1:10" ht="17.25" customHeight="1">
      <c r="A67" s="136">
        <v>916</v>
      </c>
      <c r="B67" s="146" t="str">
        <f>'Titulní list'!B141</f>
        <v>IT služby</v>
      </c>
      <c r="C67" s="69"/>
      <c r="D67" s="68"/>
      <c r="E67" s="68"/>
      <c r="F67" s="68"/>
      <c r="G67" s="68"/>
      <c r="H67" s="68"/>
      <c r="I67" s="68"/>
      <c r="J67" s="70"/>
    </row>
    <row r="68" spans="1:10" ht="17.25" customHeight="1">
      <c r="A68" s="136"/>
      <c r="B68" s="146"/>
      <c r="C68" s="69"/>
      <c r="D68" s="68"/>
      <c r="E68" s="68"/>
      <c r="F68" s="68"/>
      <c r="G68" s="68"/>
      <c r="H68" s="68"/>
      <c r="I68" s="68"/>
      <c r="J68" s="70"/>
    </row>
    <row r="69" spans="1:14" ht="17.25" customHeight="1">
      <c r="A69" s="86"/>
      <c r="B69" s="72" t="s">
        <v>308</v>
      </c>
      <c r="C69" s="125">
        <f>SUM(J67:J68)</f>
        <v>0</v>
      </c>
      <c r="D69" s="125"/>
      <c r="E69" s="125"/>
      <c r="F69" s="125"/>
      <c r="G69" s="125"/>
      <c r="H69" s="125"/>
      <c r="I69" s="125"/>
      <c r="J69" s="125">
        <f>SUM(J67:J68)</f>
        <v>0</v>
      </c>
      <c r="K69" s="65"/>
      <c r="L69" s="65"/>
      <c r="M69" s="65"/>
      <c r="N69" s="65"/>
    </row>
    <row r="70" spans="1:14" ht="9" customHeight="1">
      <c r="A70" s="81"/>
      <c r="B70" s="65"/>
      <c r="C70" s="73"/>
      <c r="D70" s="65"/>
      <c r="E70" s="65"/>
      <c r="F70" s="65"/>
      <c r="G70" s="65"/>
      <c r="H70" s="65"/>
      <c r="I70" s="65"/>
      <c r="J70" s="75"/>
      <c r="K70" s="65"/>
      <c r="L70" s="65"/>
      <c r="M70" s="65"/>
      <c r="N70" s="65"/>
    </row>
    <row r="71" spans="1:10" ht="17.25" customHeight="1">
      <c r="A71" s="136">
        <v>917</v>
      </c>
      <c r="B71" s="146" t="str">
        <f>'Titulní list'!B142</f>
        <v>Kurýrní a spediční služby, poštovné ad.</v>
      </c>
      <c r="C71" s="69"/>
      <c r="D71" s="68"/>
      <c r="E71" s="68"/>
      <c r="F71" s="68"/>
      <c r="G71" s="68"/>
      <c r="H71" s="68"/>
      <c r="I71" s="68"/>
      <c r="J71" s="70"/>
    </row>
    <row r="72" spans="1:10" ht="17.25" customHeight="1">
      <c r="A72" s="136"/>
      <c r="B72" s="146"/>
      <c r="C72" s="69"/>
      <c r="D72" s="68"/>
      <c r="E72" s="68"/>
      <c r="F72" s="68"/>
      <c r="G72" s="68"/>
      <c r="H72" s="68"/>
      <c r="I72" s="68"/>
      <c r="J72" s="70"/>
    </row>
    <row r="73" spans="1:14" ht="17.25" customHeight="1">
      <c r="A73" s="86"/>
      <c r="B73" s="72" t="s">
        <v>308</v>
      </c>
      <c r="C73" s="125">
        <f>SUM(J71:J72)</f>
        <v>0</v>
      </c>
      <c r="D73" s="125"/>
      <c r="E73" s="125"/>
      <c r="F73" s="125"/>
      <c r="G73" s="125"/>
      <c r="H73" s="125"/>
      <c r="I73" s="125"/>
      <c r="J73" s="125">
        <f>SUM(J71:J72)</f>
        <v>0</v>
      </c>
      <c r="K73" s="65"/>
      <c r="L73" s="65"/>
      <c r="M73" s="65"/>
      <c r="N73" s="65"/>
    </row>
    <row r="74" spans="1:14" ht="9" customHeight="1">
      <c r="A74" s="81"/>
      <c r="B74" s="65"/>
      <c r="C74" s="73"/>
      <c r="D74" s="65"/>
      <c r="E74" s="65"/>
      <c r="F74" s="65"/>
      <c r="G74" s="65"/>
      <c r="H74" s="65"/>
      <c r="I74" s="65"/>
      <c r="J74" s="75"/>
      <c r="K74" s="65"/>
      <c r="L74" s="65"/>
      <c r="M74" s="65"/>
      <c r="N74" s="65"/>
    </row>
    <row r="75" spans="1:10" ht="17.25" customHeight="1">
      <c r="A75" s="136">
        <v>918</v>
      </c>
      <c r="B75" s="146" t="str">
        <f>'Titulní list'!B143</f>
        <v>Vybavení produkce, vysílačky, kopírovací služby ad.</v>
      </c>
      <c r="C75" s="69"/>
      <c r="D75" s="68"/>
      <c r="E75" s="68"/>
      <c r="F75" s="68"/>
      <c r="G75" s="68"/>
      <c r="H75" s="68"/>
      <c r="I75" s="68"/>
      <c r="J75" s="70"/>
    </row>
    <row r="76" spans="1:10" ht="17.25" customHeight="1">
      <c r="A76" s="136"/>
      <c r="B76" s="146"/>
      <c r="C76" s="69"/>
      <c r="D76" s="68"/>
      <c r="E76" s="68"/>
      <c r="F76" s="68"/>
      <c r="G76" s="68"/>
      <c r="H76" s="68"/>
      <c r="I76" s="68"/>
      <c r="J76" s="70"/>
    </row>
    <row r="77" spans="1:14" ht="17.25" customHeight="1">
      <c r="A77" s="86"/>
      <c r="B77" s="72" t="s">
        <v>308</v>
      </c>
      <c r="C77" s="125">
        <f>SUM(J75:J76)</f>
        <v>0</v>
      </c>
      <c r="D77" s="125"/>
      <c r="E77" s="125"/>
      <c r="F77" s="125"/>
      <c r="G77" s="125"/>
      <c r="H77" s="125"/>
      <c r="I77" s="125"/>
      <c r="J77" s="125">
        <f>SUM(J75:J76)</f>
        <v>0</v>
      </c>
      <c r="K77" s="65"/>
      <c r="L77" s="65"/>
      <c r="M77" s="65"/>
      <c r="N77" s="65"/>
    </row>
    <row r="78" spans="1:14" ht="9" customHeight="1">
      <c r="A78" s="81"/>
      <c r="B78" s="65"/>
      <c r="C78" s="73"/>
      <c r="D78" s="65"/>
      <c r="E78" s="65"/>
      <c r="F78" s="65"/>
      <c r="G78" s="65"/>
      <c r="H78" s="65"/>
      <c r="I78" s="65"/>
      <c r="J78" s="75"/>
      <c r="K78" s="65"/>
      <c r="L78" s="65"/>
      <c r="M78" s="65"/>
      <c r="N78" s="65"/>
    </row>
    <row r="79" spans="1:10" ht="17.25" customHeight="1">
      <c r="A79" s="136">
        <v>919</v>
      </c>
      <c r="B79" s="146" t="str">
        <f>'Titulní list'!B144</f>
        <v>Spotřební materiál</v>
      </c>
      <c r="C79" s="69"/>
      <c r="D79" s="68"/>
      <c r="E79" s="68"/>
      <c r="F79" s="68"/>
      <c r="G79" s="68"/>
      <c r="H79" s="68"/>
      <c r="I79" s="68"/>
      <c r="J79" s="70"/>
    </row>
    <row r="80" spans="1:10" ht="17.25" customHeight="1">
      <c r="A80" s="136"/>
      <c r="B80" s="146"/>
      <c r="C80" s="69"/>
      <c r="D80" s="68"/>
      <c r="E80" s="68"/>
      <c r="F80" s="68"/>
      <c r="G80" s="68"/>
      <c r="H80" s="68"/>
      <c r="I80" s="68"/>
      <c r="J80" s="70"/>
    </row>
    <row r="81" spans="1:14" ht="17.25" customHeight="1">
      <c r="A81" s="86"/>
      <c r="B81" s="72" t="s">
        <v>308</v>
      </c>
      <c r="C81" s="125">
        <f>SUM(J79:J80)</f>
        <v>0</v>
      </c>
      <c r="D81" s="125"/>
      <c r="E81" s="125"/>
      <c r="F81" s="125"/>
      <c r="G81" s="125"/>
      <c r="H81" s="125"/>
      <c r="I81" s="125"/>
      <c r="J81" s="125">
        <f>SUM(J79:J80)</f>
        <v>0</v>
      </c>
      <c r="K81" s="65"/>
      <c r="L81" s="65"/>
      <c r="M81" s="65"/>
      <c r="N81" s="65"/>
    </row>
    <row r="82" spans="1:14" ht="9" customHeight="1">
      <c r="A82" s="81"/>
      <c r="B82" s="65"/>
      <c r="C82" s="73"/>
      <c r="D82" s="65"/>
      <c r="E82" s="65"/>
      <c r="F82" s="65"/>
      <c r="G82" s="65"/>
      <c r="H82" s="65"/>
      <c r="I82" s="65"/>
      <c r="J82" s="75"/>
      <c r="K82" s="65"/>
      <c r="L82" s="65"/>
      <c r="M82" s="65"/>
      <c r="N82" s="65"/>
    </row>
    <row r="83" spans="1:10" ht="17.25" customHeight="1">
      <c r="A83" s="136">
        <v>920</v>
      </c>
      <c r="B83" s="146" t="str">
        <f>'Titulní list'!B145</f>
        <v>Ostatní</v>
      </c>
      <c r="C83" s="69"/>
      <c r="D83" s="68"/>
      <c r="E83" s="68"/>
      <c r="F83" s="68"/>
      <c r="G83" s="68"/>
      <c r="H83" s="68"/>
      <c r="I83" s="68"/>
      <c r="J83" s="70"/>
    </row>
    <row r="84" spans="1:10" ht="17.25" customHeight="1">
      <c r="A84" s="136"/>
      <c r="B84" s="146"/>
      <c r="C84" s="69"/>
      <c r="D84" s="68"/>
      <c r="E84" s="68"/>
      <c r="F84" s="68"/>
      <c r="G84" s="68"/>
      <c r="H84" s="68"/>
      <c r="I84" s="68"/>
      <c r="J84" s="70"/>
    </row>
    <row r="85" spans="1:14" ht="17.25" customHeight="1">
      <c r="A85" s="86"/>
      <c r="B85" s="72" t="s">
        <v>308</v>
      </c>
      <c r="C85" s="125">
        <f>SUM(J83:J84)</f>
        <v>0</v>
      </c>
      <c r="D85" s="125"/>
      <c r="E85" s="125"/>
      <c r="F85" s="125"/>
      <c r="G85" s="125"/>
      <c r="H85" s="125"/>
      <c r="I85" s="125"/>
      <c r="J85" s="125">
        <f>SUM(J83:J84)</f>
        <v>0</v>
      </c>
      <c r="K85" s="65"/>
      <c r="L85" s="65"/>
      <c r="M85" s="65"/>
      <c r="N85" s="65"/>
    </row>
    <row r="86" ht="17.25" customHeight="1"/>
    <row r="87" spans="1:10" s="97" customFormat="1" ht="22.5" customHeight="1">
      <c r="A87" s="140" t="s">
        <v>25</v>
      </c>
      <c r="B87" s="140"/>
      <c r="C87" s="141">
        <f>SUM(C49+C45+C41+C37+C33+C29+C25+C21+C17+C13+C9+C85+C81+C77+C73+C69+C65+C61+C57+C53)</f>
        <v>0</v>
      </c>
      <c r="D87" s="141"/>
      <c r="E87" s="141"/>
      <c r="F87" s="141"/>
      <c r="G87" s="141"/>
      <c r="H87" s="141"/>
      <c r="I87" s="141"/>
      <c r="J87" s="141"/>
    </row>
    <row r="88" ht="17.25" customHeight="1"/>
    <row r="89" spans="1:10" ht="17.25" customHeight="1">
      <c r="A89" s="136">
        <v>921</v>
      </c>
      <c r="B89" s="146" t="str">
        <f>'Titulní list'!B146</f>
        <v>Honoráře vyplácené v ČR podle § 42 odst. 4 písm. b)</v>
      </c>
      <c r="C89" s="69"/>
      <c r="D89" s="68"/>
      <c r="E89" s="68"/>
      <c r="F89" s="68"/>
      <c r="G89" s="68"/>
      <c r="H89" s="68"/>
      <c r="I89" s="88"/>
      <c r="J89" s="70"/>
    </row>
    <row r="90" spans="1:10" ht="17.25" customHeight="1">
      <c r="A90" s="136"/>
      <c r="B90" s="146"/>
      <c r="C90" s="69"/>
      <c r="D90" s="68"/>
      <c r="E90" s="68"/>
      <c r="F90" s="68"/>
      <c r="G90" s="68"/>
      <c r="H90" s="68"/>
      <c r="I90" s="88"/>
      <c r="J90" s="70"/>
    </row>
    <row r="91" spans="1:14" ht="17.25" customHeight="1">
      <c r="A91" s="86"/>
      <c r="B91" s="72" t="s">
        <v>308</v>
      </c>
      <c r="C91" s="124">
        <f>SUM(J89:J90)</f>
        <v>0</v>
      </c>
      <c r="D91" s="124"/>
      <c r="E91" s="124"/>
      <c r="F91" s="124"/>
      <c r="G91" s="124"/>
      <c r="H91" s="124"/>
      <c r="I91" s="124"/>
      <c r="J91" s="124">
        <f>SUM(J89:J90)</f>
        <v>0</v>
      </c>
      <c r="K91" s="65"/>
      <c r="L91" s="65"/>
      <c r="M91" s="65"/>
      <c r="N91" s="65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10</v>
      </c>
      <c r="B5" s="120" t="str">
        <f>'Titulní list'!B149</f>
        <v>Kamera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1001</v>
      </c>
      <c r="B7" s="117" t="str">
        <f>'Titulní list'!B150</f>
        <v>Kameraman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1002</v>
      </c>
      <c r="B11" s="117" t="str">
        <f>'Titulní list'!B151</f>
        <v>Švenkři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1003</v>
      </c>
      <c r="B15" s="117" t="str">
        <f>'Titulní list'!B152</f>
        <v>1. Asistenti kamery - ostřiči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1004</v>
      </c>
      <c r="B19" s="117" t="str">
        <f>'Titulní list'!B153</f>
        <v>2. Asistenti kamery (Zakladač, Klapka)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1005</v>
      </c>
      <c r="B23" s="117" t="str">
        <f>'Titulní list'!B154</f>
        <v>Video operátoři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1006</v>
      </c>
      <c r="B27" s="117" t="str">
        <f>'Titulní list'!B155</f>
        <v>DIT, Data operatoři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17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1007</v>
      </c>
      <c r="B31" s="117" t="str">
        <f>'Titulní list'!B156</f>
        <v>Fotografové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17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1008</v>
      </c>
      <c r="B35" s="138" t="str">
        <f>'Titulní list'!B157</f>
        <v>Ostatní kamerový štáb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38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1009</v>
      </c>
      <c r="B39" s="117" t="str">
        <f>'Titulní list'!B158</f>
        <v>Kamerová technika 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17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4">
        <f>SUM(J39:J40)</f>
        <v>0</v>
      </c>
      <c r="D41" s="124"/>
      <c r="E41" s="124"/>
      <c r="F41" s="124"/>
      <c r="G41" s="124"/>
      <c r="H41" s="124"/>
      <c r="I41" s="124"/>
      <c r="J41" s="124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1010</v>
      </c>
      <c r="B43" s="117" t="str">
        <f>'Titulní list'!B159</f>
        <v>Speciální kamerová technika (letecká ad.) 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17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5">
        <f>SUM(J43:J44)</f>
        <v>0</v>
      </c>
      <c r="D45" s="125"/>
      <c r="E45" s="125"/>
      <c r="F45" s="125"/>
      <c r="G45" s="125"/>
      <c r="H45" s="125"/>
      <c r="I45" s="125"/>
      <c r="J45" s="125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1011</v>
      </c>
      <c r="B47" s="117" t="str">
        <f>'Titulní list'!B160</f>
        <v>Doprava kamerové techniky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17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5">
        <f>SUM(J47:J48)</f>
        <v>0</v>
      </c>
      <c r="D49" s="125"/>
      <c r="E49" s="125"/>
      <c r="F49" s="125"/>
      <c r="G49" s="125"/>
      <c r="H49" s="125"/>
      <c r="I49" s="125"/>
      <c r="J49" s="125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1012</v>
      </c>
      <c r="B51" s="117" t="str">
        <f>'Titulní list'!B161</f>
        <v>Materiál 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17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5">
        <f>SUM(J51:J52)</f>
        <v>0</v>
      </c>
      <c r="D53" s="125"/>
      <c r="E53" s="125"/>
      <c r="F53" s="125"/>
      <c r="G53" s="125"/>
      <c r="H53" s="125"/>
      <c r="I53" s="125"/>
      <c r="J53" s="125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5"/>
      <c r="J54" s="75"/>
      <c r="K54" s="65"/>
      <c r="L54" s="65"/>
      <c r="M54" s="65"/>
      <c r="N54" s="65"/>
    </row>
    <row r="55" spans="1:10" ht="17.25" customHeight="1">
      <c r="A55" s="136">
        <v>1013</v>
      </c>
      <c r="B55" s="117" t="str">
        <f>'Titulní list'!B162</f>
        <v>Ostatní</v>
      </c>
      <c r="C55" s="69"/>
      <c r="D55" s="68"/>
      <c r="E55" s="68"/>
      <c r="F55" s="68"/>
      <c r="G55" s="68"/>
      <c r="H55" s="68"/>
      <c r="I55" s="68"/>
      <c r="J55" s="70"/>
    </row>
    <row r="56" spans="1:10" ht="17.25" customHeight="1">
      <c r="A56" s="136"/>
      <c r="B56" s="117"/>
      <c r="C56" s="69"/>
      <c r="D56" s="68"/>
      <c r="E56" s="68"/>
      <c r="F56" s="68"/>
      <c r="G56" s="68"/>
      <c r="H56" s="68"/>
      <c r="I56" s="68"/>
      <c r="J56" s="70"/>
    </row>
    <row r="57" spans="1:14" ht="17.25" customHeight="1">
      <c r="A57" s="86"/>
      <c r="B57" s="72" t="s">
        <v>308</v>
      </c>
      <c r="C57" s="125">
        <f>SUM(J55:J56)</f>
        <v>0</v>
      </c>
      <c r="D57" s="125"/>
      <c r="E57" s="125"/>
      <c r="F57" s="125"/>
      <c r="G57" s="125"/>
      <c r="H57" s="125"/>
      <c r="I57" s="125"/>
      <c r="J57" s="125">
        <f>SUM(J55:J56)</f>
        <v>0</v>
      </c>
      <c r="K57" s="65"/>
      <c r="L57" s="65"/>
      <c r="M57" s="65"/>
      <c r="N57" s="65"/>
    </row>
    <row r="58" ht="17.25" customHeight="1"/>
    <row r="59" spans="1:10" s="97" customFormat="1" ht="22.5" customHeight="1">
      <c r="A59" s="140" t="s">
        <v>25</v>
      </c>
      <c r="B59" s="140"/>
      <c r="C59" s="141">
        <f>SUM(C57+C53+C49+C45+C41+C37+C33+C29+C25+C21+C17+C13+C9)</f>
        <v>0</v>
      </c>
      <c r="D59" s="141"/>
      <c r="E59" s="141"/>
      <c r="F59" s="141"/>
      <c r="G59" s="141"/>
      <c r="H59" s="141"/>
      <c r="I59" s="141"/>
      <c r="J59" s="141"/>
    </row>
    <row r="60" ht="17.25" customHeight="1"/>
    <row r="61" spans="1:10" ht="17.25" customHeight="1">
      <c r="A61" s="136">
        <v>1014</v>
      </c>
      <c r="B61" s="117" t="str">
        <f>'Titulní list'!B163</f>
        <v>Honoráře vyplácené v ČR podle § 42 odst. 4 písm. b)</v>
      </c>
      <c r="C61" s="69"/>
      <c r="D61" s="68"/>
      <c r="E61" s="68"/>
      <c r="F61" s="68"/>
      <c r="G61" s="68"/>
      <c r="H61" s="68"/>
      <c r="I61" s="88"/>
      <c r="J61" s="70"/>
    </row>
    <row r="62" spans="1:10" ht="17.25" customHeight="1">
      <c r="A62" s="136"/>
      <c r="B62" s="117"/>
      <c r="C62" s="69"/>
      <c r="D62" s="68"/>
      <c r="E62" s="68"/>
      <c r="F62" s="68"/>
      <c r="G62" s="68"/>
      <c r="H62" s="68"/>
      <c r="I62" s="88"/>
      <c r="J62" s="70"/>
    </row>
    <row r="63" spans="1:14" ht="17.25" customHeight="1">
      <c r="A63" s="86"/>
      <c r="B63" s="72" t="s">
        <v>308</v>
      </c>
      <c r="C63" s="124">
        <f>SUM(J61:J62)</f>
        <v>0</v>
      </c>
      <c r="D63" s="124"/>
      <c r="E63" s="124"/>
      <c r="F63" s="124"/>
      <c r="G63" s="124"/>
      <c r="H63" s="124"/>
      <c r="I63" s="124"/>
      <c r="J63" s="124">
        <f>SUM(J61:J62)</f>
        <v>0</v>
      </c>
      <c r="K63" s="65"/>
      <c r="L63" s="65"/>
      <c r="M63" s="65"/>
      <c r="N63" s="65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11</v>
      </c>
      <c r="B5" s="145" t="str">
        <f>'Titulní list'!B166</f>
        <v>Osvětlovací technika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1101</v>
      </c>
      <c r="B7" s="146" t="str">
        <f>'Titulní list'!B167</f>
        <v>Vrchní osvětlovač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1102</v>
      </c>
      <c r="B11" s="146" t="str">
        <f>'Titulní list'!B168</f>
        <v>Zástupce vrchního osvětlovače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4" ht="17.25" customHeight="1">
      <c r="A15" s="136">
        <v>1103</v>
      </c>
      <c r="B15" s="117" t="str">
        <f>'Titulní list'!B169</f>
        <v>Osvětlovači</v>
      </c>
      <c r="C15" s="69"/>
      <c r="D15" s="68"/>
      <c r="E15" s="68"/>
      <c r="F15" s="68"/>
      <c r="G15" s="68"/>
      <c r="H15" s="68"/>
      <c r="I15" s="68"/>
      <c r="J15" s="70"/>
      <c r="K15" s="65"/>
      <c r="L15" s="65"/>
      <c r="M15" s="65"/>
      <c r="N15" s="65"/>
    </row>
    <row r="16" spans="1:14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  <c r="K16" s="65"/>
      <c r="L16" s="65"/>
      <c r="M16" s="65"/>
      <c r="N16" s="65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1104</v>
      </c>
      <c r="B19" s="117" t="str">
        <f>'Titulní list'!B170</f>
        <v>Agregátníci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1105</v>
      </c>
      <c r="B23" s="117" t="str">
        <f>'Titulní list'!B171</f>
        <v>Riggeři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1106</v>
      </c>
      <c r="B27" s="146" t="str">
        <f>'Titulní list'!B172</f>
        <v>Nájmy osvětlovací techniky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1107</v>
      </c>
      <c r="B31" s="146" t="str">
        <f>'Titulní list'!B173</f>
        <v>Agregáty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1108</v>
      </c>
      <c r="B35" s="146" t="str">
        <f>'Titulní list'!B174</f>
        <v>Nájmy plošin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1109</v>
      </c>
      <c r="B39" s="146" t="str">
        <f>'Titulní list'!B175</f>
        <v>Doprava osvětlovací techniky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4">
        <f>SUM(J39:J40)</f>
        <v>0</v>
      </c>
      <c r="D41" s="124"/>
      <c r="E41" s="124"/>
      <c r="F41" s="124"/>
      <c r="G41" s="124"/>
      <c r="H41" s="124"/>
      <c r="I41" s="124"/>
      <c r="J41" s="124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1110</v>
      </c>
      <c r="B43" s="146" t="str">
        <f>'Titulní list'!B176</f>
        <v>Nákupy PHM (vč. agregátu)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46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5">
        <f>SUM(J43:J44)</f>
        <v>0</v>
      </c>
      <c r="D45" s="125"/>
      <c r="E45" s="125"/>
      <c r="F45" s="125"/>
      <c r="G45" s="125"/>
      <c r="H45" s="125"/>
      <c r="I45" s="125"/>
      <c r="J45" s="125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1111</v>
      </c>
      <c r="B47" s="146" t="str">
        <f>'Titulní list'!B177</f>
        <v>Spotřeba elektrické energie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46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5">
        <f>SUM(J47:J48)</f>
        <v>0</v>
      </c>
      <c r="D49" s="125"/>
      <c r="E49" s="125"/>
      <c r="F49" s="125"/>
      <c r="G49" s="125"/>
      <c r="H49" s="125"/>
      <c r="I49" s="125"/>
      <c r="J49" s="125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1112</v>
      </c>
      <c r="B51" s="146" t="str">
        <f>'Titulní list'!B178</f>
        <v>Materiál 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46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4">
        <f>SUM(J51:J52)</f>
        <v>0</v>
      </c>
      <c r="D53" s="124"/>
      <c r="E53" s="124"/>
      <c r="F53" s="124"/>
      <c r="G53" s="124"/>
      <c r="H53" s="124"/>
      <c r="I53" s="124"/>
      <c r="J53" s="124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5"/>
      <c r="J54" s="75"/>
      <c r="K54" s="65"/>
      <c r="L54" s="65"/>
      <c r="M54" s="65"/>
      <c r="N54" s="65"/>
    </row>
    <row r="55" spans="1:10" ht="17.25" customHeight="1">
      <c r="A55" s="136">
        <v>1113</v>
      </c>
      <c r="B55" s="146" t="str">
        <f>'Titulní list'!B179</f>
        <v>Ostatní</v>
      </c>
      <c r="C55" s="69"/>
      <c r="D55" s="68"/>
      <c r="E55" s="68"/>
      <c r="F55" s="68"/>
      <c r="G55" s="68"/>
      <c r="H55" s="68"/>
      <c r="I55" s="68"/>
      <c r="J55" s="70"/>
    </row>
    <row r="56" spans="1:10" ht="17.25" customHeight="1">
      <c r="A56" s="136"/>
      <c r="B56" s="146"/>
      <c r="C56" s="69"/>
      <c r="D56" s="68"/>
      <c r="E56" s="68"/>
      <c r="F56" s="68"/>
      <c r="G56" s="68"/>
      <c r="H56" s="68"/>
      <c r="I56" s="68"/>
      <c r="J56" s="70"/>
    </row>
    <row r="57" spans="1:14" ht="17.25" customHeight="1">
      <c r="A57" s="86"/>
      <c r="B57" s="72" t="s">
        <v>308</v>
      </c>
      <c r="C57" s="125">
        <f>SUM(J55:J56)</f>
        <v>0</v>
      </c>
      <c r="D57" s="125"/>
      <c r="E57" s="125"/>
      <c r="F57" s="125"/>
      <c r="G57" s="125"/>
      <c r="H57" s="125"/>
      <c r="I57" s="125"/>
      <c r="J57" s="125">
        <f>SUM(J55:J56)</f>
        <v>0</v>
      </c>
      <c r="K57" s="65"/>
      <c r="L57" s="65"/>
      <c r="M57" s="65"/>
      <c r="N57" s="65"/>
    </row>
    <row r="58" spans="1:14" ht="9" customHeight="1">
      <c r="A58" s="81"/>
      <c r="B58" s="65"/>
      <c r="C58" s="73"/>
      <c r="D58" s="65"/>
      <c r="E58" s="65"/>
      <c r="F58" s="65"/>
      <c r="G58" s="65"/>
      <c r="H58" s="65"/>
      <c r="I58" s="65"/>
      <c r="J58" s="75"/>
      <c r="K58" s="65"/>
      <c r="L58" s="65"/>
      <c r="M58" s="65"/>
      <c r="N58" s="65"/>
    </row>
    <row r="59" spans="1:10" s="97" customFormat="1" ht="22.5" customHeight="1">
      <c r="A59" s="140" t="s">
        <v>25</v>
      </c>
      <c r="B59" s="140"/>
      <c r="C59" s="141">
        <f>SUM(C53+C49+C45+C41+C37+C33+C29+C25+C21+C17+C13+C9+C57)</f>
        <v>0</v>
      </c>
      <c r="D59" s="141"/>
      <c r="E59" s="141"/>
      <c r="F59" s="141"/>
      <c r="G59" s="141"/>
      <c r="H59" s="141"/>
      <c r="I59" s="141"/>
      <c r="J59" s="141"/>
    </row>
    <row r="60" ht="17.25" customHeight="1"/>
    <row r="61" spans="1:10" ht="17.25" customHeight="1">
      <c r="A61" s="136">
        <v>1114</v>
      </c>
      <c r="B61" s="146" t="str">
        <f>'Titulní list'!B180</f>
        <v>Honoráře vyplácené v ČR podle § 42 odst. 4 písm. b)</v>
      </c>
      <c r="C61" s="69"/>
      <c r="D61" s="68"/>
      <c r="E61" s="68"/>
      <c r="F61" s="68"/>
      <c r="G61" s="68"/>
      <c r="H61" s="68"/>
      <c r="I61" s="88"/>
      <c r="J61" s="70"/>
    </row>
    <row r="62" spans="1:10" ht="17.25" customHeight="1">
      <c r="A62" s="136"/>
      <c r="B62" s="146"/>
      <c r="C62" s="69"/>
      <c r="D62" s="68"/>
      <c r="E62" s="68"/>
      <c r="F62" s="68"/>
      <c r="G62" s="68"/>
      <c r="H62" s="68"/>
      <c r="I62" s="88"/>
      <c r="J62" s="70"/>
    </row>
    <row r="63" spans="1:14" ht="17.25" customHeight="1">
      <c r="A63" s="86"/>
      <c r="B63" s="72" t="s">
        <v>308</v>
      </c>
      <c r="C63" s="124">
        <f>SUM(J61:J62)</f>
        <v>0</v>
      </c>
      <c r="D63" s="124"/>
      <c r="E63" s="124"/>
      <c r="F63" s="124"/>
      <c r="G63" s="124"/>
      <c r="H63" s="124"/>
      <c r="I63" s="124"/>
      <c r="J63" s="124">
        <f>SUM(J61:J62)</f>
        <v>0</v>
      </c>
      <c r="K63" s="65"/>
      <c r="L63" s="65"/>
      <c r="M63" s="65"/>
      <c r="N63" s="65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12</v>
      </c>
      <c r="B5" s="145" t="str">
        <f>'Titulní list'!B183</f>
        <v>Grip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1201</v>
      </c>
      <c r="B7" s="146" t="str">
        <f>'Titulní list'!B184</f>
        <v>Hlavní grip (kamerové služby)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1202</v>
      </c>
      <c r="B11" s="117" t="str">
        <f>'Titulní list'!B185</f>
        <v>Asistenti grip (riggeři)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1203</v>
      </c>
      <c r="B15" s="117" t="str">
        <f>'Titulní list'!B186</f>
        <v>Kamerové služby - jeřáby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1204</v>
      </c>
      <c r="B19" s="146" t="str">
        <f>'Titulní list'!B187</f>
        <v>Speciální operátoři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1205</v>
      </c>
      <c r="B23" s="146" t="str">
        <f>'Titulní list'!B188</f>
        <v>Nájmy gripové techniky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1206</v>
      </c>
      <c r="B27" s="146" t="str">
        <f>'Titulní list'!B189</f>
        <v>Nájmy speciální techniky a jeřábů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1207</v>
      </c>
      <c r="B31" s="146" t="str">
        <f>'Titulní list'!B190</f>
        <v>Doprava gripu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1208</v>
      </c>
      <c r="B35" s="146" t="str">
        <f>'Titulní list'!B191</f>
        <v>Ostatní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5">
        <f>SUM(J35:J36)</f>
        <v>0</v>
      </c>
      <c r="D37" s="125"/>
      <c r="E37" s="125"/>
      <c r="F37" s="125"/>
      <c r="G37" s="125"/>
      <c r="H37" s="125"/>
      <c r="I37" s="125"/>
      <c r="J37" s="125">
        <f>SUM(J35:J36)</f>
        <v>0</v>
      </c>
      <c r="K37" s="65"/>
      <c r="L37" s="65"/>
      <c r="M37" s="65"/>
      <c r="N37" s="65"/>
    </row>
    <row r="38" ht="17.25" customHeight="1"/>
    <row r="39" spans="1:10" s="97" customFormat="1" ht="22.5" customHeight="1">
      <c r="A39" s="140" t="s">
        <v>25</v>
      </c>
      <c r="B39" s="140"/>
      <c r="C39" s="130">
        <f>SUM(C37+C33+C29+C25+C21+C17+C13+C9)</f>
        <v>0</v>
      </c>
      <c r="D39" s="130"/>
      <c r="E39" s="130"/>
      <c r="F39" s="130"/>
      <c r="G39" s="130"/>
      <c r="H39" s="130"/>
      <c r="I39" s="130"/>
      <c r="J39" s="130"/>
    </row>
    <row r="40" ht="17.25" customHeight="1"/>
    <row r="41" spans="1:10" ht="17.25" customHeight="1">
      <c r="A41" s="136">
        <v>1209</v>
      </c>
      <c r="B41" s="146" t="str">
        <f>'Titulní list'!B192</f>
        <v>Honoráře vyplácené v ČR podle § 42 odst. 4 písm. b)</v>
      </c>
      <c r="C41" s="69"/>
      <c r="D41" s="68"/>
      <c r="E41" s="68"/>
      <c r="F41" s="68"/>
      <c r="G41" s="68"/>
      <c r="H41" s="68"/>
      <c r="I41" s="88"/>
      <c r="J41" s="70"/>
    </row>
    <row r="42" spans="1:10" ht="17.25" customHeight="1">
      <c r="A42" s="136"/>
      <c r="B42" s="146"/>
      <c r="C42" s="69"/>
      <c r="D42" s="68"/>
      <c r="E42" s="68"/>
      <c r="F42" s="68"/>
      <c r="G42" s="68"/>
      <c r="H42" s="68"/>
      <c r="I42" s="88"/>
      <c r="J42" s="70"/>
    </row>
    <row r="43" spans="1:14" ht="17.25" customHeight="1">
      <c r="A43" s="86"/>
      <c r="B43" s="72" t="s">
        <v>308</v>
      </c>
      <c r="C43" s="124">
        <f>SUM(J41:J42)</f>
        <v>0</v>
      </c>
      <c r="D43" s="124"/>
      <c r="E43" s="124"/>
      <c r="F43" s="124"/>
      <c r="G43" s="124"/>
      <c r="H43" s="124"/>
      <c r="I43" s="124"/>
      <c r="J43" s="124">
        <f>SUM(J41:J42)</f>
        <v>0</v>
      </c>
      <c r="K43" s="65"/>
      <c r="L43" s="65"/>
      <c r="M43" s="65"/>
      <c r="N43" s="65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13</v>
      </c>
      <c r="B5" s="145" t="str">
        <f>'Titulní list'!B195</f>
        <v>Materiál / zpracování dat během natáčení / laboratoře 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1301</v>
      </c>
      <c r="B7" s="146" t="str">
        <f>'Titulní list'!B196</f>
        <v>Záznamová média a disky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1302</v>
      </c>
      <c r="B11" s="146" t="str">
        <f>'Titulní list'!B197</f>
        <v>Zpracování a archivace dat (datamanagment)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1303</v>
      </c>
      <c r="B15" s="146" t="str">
        <f>'Titulní list'!B198</f>
        <v>Filmová surovina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1304</v>
      </c>
      <c r="B19" s="146" t="str">
        <f>'Titulní list'!B199</f>
        <v>Služby filmových laboratoří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1305</v>
      </c>
      <c r="B23" s="146" t="str">
        <f>'Titulní list'!B200</f>
        <v>Ostatní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ht="17.25" customHeight="1"/>
    <row r="27" spans="1:10" s="97" customFormat="1" ht="22.5" customHeight="1">
      <c r="A27" s="140" t="s">
        <v>25</v>
      </c>
      <c r="B27" s="140"/>
      <c r="C27" s="130">
        <f>SUM(C21+C17+C13+C9+C25)</f>
        <v>0</v>
      </c>
      <c r="D27" s="130"/>
      <c r="E27" s="130"/>
      <c r="F27" s="130"/>
      <c r="G27" s="130"/>
      <c r="H27" s="130"/>
      <c r="I27" s="130"/>
      <c r="J27" s="130"/>
    </row>
  </sheetData>
  <sheetProtection selectLockedCells="1" selectUnlockedCells="1"/>
  <mergeCells count="29">
    <mergeCell ref="A23:A24"/>
    <mergeCell ref="B23:B24"/>
    <mergeCell ref="C25:J25"/>
    <mergeCell ref="A27:B27"/>
    <mergeCell ref="C27:J27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14</v>
      </c>
      <c r="B5" s="145" t="str">
        <f>'Titulní list'!B203</f>
        <v>Zvuk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1401</v>
      </c>
      <c r="B7" s="146" t="str">
        <f>'Titulní list'!B204</f>
        <v>Mistr zvuku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1402</v>
      </c>
      <c r="B11" s="117" t="str">
        <f>'Titulní list'!B205</f>
        <v>Asistenti zvuku (mikrofonisté)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1403</v>
      </c>
      <c r="B15" s="146" t="str">
        <f>'Titulní list'!B206</f>
        <v>Ostatní štáb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1404</v>
      </c>
      <c r="B19" s="146" t="str">
        <f>'Titulní list'!B207</f>
        <v>Nájmy zvukové techniky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1405</v>
      </c>
      <c r="B23" s="146" t="str">
        <f>'Titulní list'!B208</f>
        <v>Spotřební materiál 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1406</v>
      </c>
      <c r="B27" s="146" t="str">
        <f>'Titulní list'!B209</f>
        <v>Doprava zvuku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1407</v>
      </c>
      <c r="B31" s="146" t="str">
        <f>'Titulní list'!B210</f>
        <v>Ostatní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ht="17.25" customHeight="1"/>
    <row r="35" spans="1:10" s="97" customFormat="1" ht="22.5" customHeight="1">
      <c r="A35" s="140" t="s">
        <v>25</v>
      </c>
      <c r="B35" s="140"/>
      <c r="C35" s="130">
        <f>SUM(C25+C21+C17+C9+C13+C29+C33)</f>
        <v>0</v>
      </c>
      <c r="D35" s="130"/>
      <c r="E35" s="130"/>
      <c r="F35" s="130"/>
      <c r="G35" s="130"/>
      <c r="H35" s="130"/>
      <c r="I35" s="130"/>
      <c r="J35" s="130"/>
    </row>
    <row r="36" ht="17.25" customHeight="1"/>
    <row r="37" spans="1:10" ht="17.25" customHeight="1">
      <c r="A37" s="136">
        <v>1408</v>
      </c>
      <c r="B37" s="146" t="str">
        <f>'Titulní list'!B211</f>
        <v>Honoráře vyplácené v ČR podle § 42 odst. 4 písm. b)</v>
      </c>
      <c r="C37" s="69"/>
      <c r="D37" s="68"/>
      <c r="E37" s="68"/>
      <c r="F37" s="68"/>
      <c r="G37" s="68"/>
      <c r="H37" s="68"/>
      <c r="I37" s="88"/>
      <c r="J37" s="70"/>
    </row>
    <row r="38" spans="1:10" ht="17.25" customHeight="1">
      <c r="A38" s="136"/>
      <c r="B38" s="146"/>
      <c r="C38" s="69"/>
      <c r="D38" s="68"/>
      <c r="E38" s="68"/>
      <c r="F38" s="68"/>
      <c r="G38" s="68"/>
      <c r="H38" s="68"/>
      <c r="I38" s="88"/>
      <c r="J38" s="70"/>
    </row>
    <row r="39" spans="1:14" ht="17.25" customHeight="1">
      <c r="A39" s="86"/>
      <c r="B39" s="72" t="s">
        <v>308</v>
      </c>
      <c r="C39" s="124">
        <f>SUM(J37:J38)</f>
        <v>0</v>
      </c>
      <c r="D39" s="124"/>
      <c r="E39" s="124"/>
      <c r="F39" s="124"/>
      <c r="G39" s="124"/>
      <c r="H39" s="124"/>
      <c r="I39" s="124"/>
      <c r="J39" s="124">
        <f>SUM(J37:J38)</f>
        <v>0</v>
      </c>
      <c r="K39" s="65"/>
      <c r="L39" s="65"/>
      <c r="M39" s="65"/>
      <c r="N39" s="65"/>
    </row>
  </sheetData>
  <sheetProtection selectLockedCells="1" selectUnlockedCells="1"/>
  <mergeCells count="38">
    <mergeCell ref="C39:J39"/>
    <mergeCell ref="A31:A32"/>
    <mergeCell ref="B31:B32"/>
    <mergeCell ref="C33:J33"/>
    <mergeCell ref="A35:B35"/>
    <mergeCell ref="C35:J35"/>
    <mergeCell ref="A37:A38"/>
    <mergeCell ref="B37:B38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15</v>
      </c>
      <c r="B5" s="145" t="str">
        <f>'Titulní list'!B214</f>
        <v>Výprava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1501</v>
      </c>
      <c r="B7" s="146" t="str">
        <f>'Titulní list'!B215</f>
        <v>Výtvarník 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1502</v>
      </c>
      <c r="B11" s="117" t="str">
        <f>'Titulní list'!B216</f>
        <v>Architekt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1503</v>
      </c>
      <c r="B15" s="146" t="str">
        <f>'Titulní list'!B217</f>
        <v>Asistenti architekta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1504</v>
      </c>
      <c r="B19" s="146" t="str">
        <f>'Titulní list'!B218</f>
        <v>Koordinátoři art departmentu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1505</v>
      </c>
      <c r="B23" s="146" t="str">
        <f>'Titulní list'!B219</f>
        <v>Asistenti, runneři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1506</v>
      </c>
      <c r="B27" s="146" t="str">
        <f>'Titulní list'!B220</f>
        <v>Grafici, kresliči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1507</v>
      </c>
      <c r="B31" s="146" t="str">
        <f>'Titulní list'!B221</f>
        <v>Ostatní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ht="17.25" customHeight="1"/>
    <row r="35" spans="1:10" s="97" customFormat="1" ht="22.5" customHeight="1">
      <c r="A35" s="140" t="s">
        <v>25</v>
      </c>
      <c r="B35" s="140"/>
      <c r="C35" s="130">
        <f>SUM(C25+C21+C17+C9+CC313+C29+C33)</f>
        <v>0</v>
      </c>
      <c r="D35" s="130"/>
      <c r="E35" s="130"/>
      <c r="F35" s="130"/>
      <c r="G35" s="130"/>
      <c r="H35" s="130"/>
      <c r="I35" s="130"/>
      <c r="J35" s="130"/>
    </row>
    <row r="36" ht="17.25" customHeight="1"/>
    <row r="37" spans="1:10" ht="17.25" customHeight="1">
      <c r="A37" s="136">
        <v>1508</v>
      </c>
      <c r="B37" s="146" t="str">
        <f>'Titulní list'!B222</f>
        <v>Honoráře vyplácené v ČR podle § 42 odst. 4 písm. b)</v>
      </c>
      <c r="C37" s="69"/>
      <c r="D37" s="68"/>
      <c r="E37" s="68"/>
      <c r="F37" s="68"/>
      <c r="G37" s="68"/>
      <c r="H37" s="68"/>
      <c r="I37" s="88"/>
      <c r="J37" s="70"/>
    </row>
    <row r="38" spans="1:10" ht="17.25" customHeight="1">
      <c r="A38" s="136"/>
      <c r="B38" s="146"/>
      <c r="C38" s="69"/>
      <c r="D38" s="68"/>
      <c r="E38" s="68"/>
      <c r="F38" s="68"/>
      <c r="G38" s="68"/>
      <c r="H38" s="68"/>
      <c r="I38" s="88"/>
      <c r="J38" s="70"/>
    </row>
    <row r="39" spans="1:14" ht="17.25" customHeight="1">
      <c r="A39" s="86"/>
      <c r="B39" s="72" t="s">
        <v>308</v>
      </c>
      <c r="C39" s="124">
        <f>SUM(J37:J38)</f>
        <v>0</v>
      </c>
      <c r="D39" s="124"/>
      <c r="E39" s="124"/>
      <c r="F39" s="124"/>
      <c r="G39" s="124"/>
      <c r="H39" s="124"/>
      <c r="I39" s="124"/>
      <c r="J39" s="124">
        <f>SUM(J37:J38)</f>
        <v>0</v>
      </c>
      <c r="K39" s="65"/>
      <c r="L39" s="65"/>
      <c r="M39" s="65"/>
      <c r="N39" s="65"/>
    </row>
  </sheetData>
  <sheetProtection selectLockedCells="1" selectUnlockedCells="1"/>
  <mergeCells count="38">
    <mergeCell ref="C39:J39"/>
    <mergeCell ref="A31:A32"/>
    <mergeCell ref="B31:B32"/>
    <mergeCell ref="C33:J33"/>
    <mergeCell ref="A35:B35"/>
    <mergeCell ref="C35:J35"/>
    <mergeCell ref="A37:A38"/>
    <mergeCell ref="B37:B38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16</v>
      </c>
      <c r="B5" s="145" t="str">
        <f>'Titulní list'!B226</f>
        <v>Mistr stavby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1601</v>
      </c>
      <c r="B7" s="146" t="str">
        <f>'Titulní list'!B239</f>
        <v>Celkem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1602</v>
      </c>
      <c r="B11" s="146" t="str">
        <f>'Titulní list'!B227</f>
        <v>Stavební dělníci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1603</v>
      </c>
      <c r="B15" s="146" t="str">
        <f>'Titulní list'!B228</f>
        <v>Odborné profese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1604</v>
      </c>
      <c r="B19" s="146" t="str">
        <f>'Titulní list'!B229</f>
        <v>Výpomoc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1605</v>
      </c>
      <c r="B23" s="146" t="str">
        <f>'Titulní list'!B230</f>
        <v>Placová stavební služba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1606</v>
      </c>
      <c r="B27" s="146" t="str">
        <f>'Titulní list'!B231</f>
        <v>Ostatní štáb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1607</v>
      </c>
      <c r="B31" s="146" t="str">
        <f>'Titulní list'!B232</f>
        <v>Stavby dekorací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1608</v>
      </c>
      <c r="B35" s="146" t="str">
        <f>'Titulní list'!B233</f>
        <v>Úpravy a přizpůsobení lokací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1609</v>
      </c>
      <c r="B39" s="146" t="str">
        <f>'Titulní list'!B234</f>
        <v>Likvidace dekorací, úklid, odvoz odpadu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5">
        <f>SUM(J39:J40)</f>
        <v>0</v>
      </c>
      <c r="D41" s="125"/>
      <c r="E41" s="125"/>
      <c r="F41" s="125"/>
      <c r="G41" s="125"/>
      <c r="H41" s="125"/>
      <c r="I41" s="125"/>
      <c r="J41" s="125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1610</v>
      </c>
      <c r="B43" s="146" t="str">
        <f>'Titulní list'!B235</f>
        <v>Materiál 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46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1611</v>
      </c>
      <c r="B47" s="146" t="str">
        <f>'Titulní list'!B236</f>
        <v>Doprava 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46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4">
        <f>SUM(J47:J48)</f>
        <v>0</v>
      </c>
      <c r="D49" s="124"/>
      <c r="E49" s="124"/>
      <c r="F49" s="124"/>
      <c r="G49" s="124"/>
      <c r="H49" s="124"/>
      <c r="I49" s="124"/>
      <c r="J49" s="124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1612</v>
      </c>
      <c r="B51" s="146" t="str">
        <f>'Titulní list'!B237</f>
        <v>Ostatní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46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4">
        <f>SUM(J51:J52)</f>
        <v>0</v>
      </c>
      <c r="D53" s="124"/>
      <c r="E53" s="124"/>
      <c r="F53" s="124"/>
      <c r="G53" s="124"/>
      <c r="H53" s="124"/>
      <c r="I53" s="124"/>
      <c r="J53" s="124">
        <f>SUM(J51:J52)</f>
        <v>0</v>
      </c>
      <c r="K53" s="65"/>
      <c r="L53" s="65"/>
      <c r="M53" s="65"/>
      <c r="N53" s="65"/>
    </row>
    <row r="54" ht="17.25" customHeight="1"/>
    <row r="55" spans="1:10" s="97" customFormat="1" ht="22.5" customHeight="1">
      <c r="A55" s="140" t="s">
        <v>25</v>
      </c>
      <c r="B55" s="140"/>
      <c r="C55" s="141">
        <f>SUM(C49+C45+C41+C37+C33+C29+C25+C21+C17+C13+C9+C53)</f>
        <v>0</v>
      </c>
      <c r="D55" s="141"/>
      <c r="E55" s="141"/>
      <c r="F55" s="141"/>
      <c r="G55" s="141"/>
      <c r="H55" s="141"/>
      <c r="I55" s="141"/>
      <c r="J55" s="141"/>
    </row>
    <row r="56" ht="17.25" customHeight="1"/>
    <row r="57" spans="1:10" ht="17.25" customHeight="1">
      <c r="A57" s="136">
        <v>1613</v>
      </c>
      <c r="B57" s="146" t="str">
        <f>'Titulní list'!B238</f>
        <v>Honoráře vyplácené v ČR podle § 42 odst. 4 písm. b)</v>
      </c>
      <c r="C57" s="69"/>
      <c r="D57" s="68"/>
      <c r="E57" s="68"/>
      <c r="F57" s="68"/>
      <c r="G57" s="68"/>
      <c r="H57" s="68"/>
      <c r="I57" s="88"/>
      <c r="J57" s="70"/>
    </row>
    <row r="58" spans="1:10" ht="17.25" customHeight="1">
      <c r="A58" s="136"/>
      <c r="B58" s="146"/>
      <c r="C58" s="69"/>
      <c r="D58" s="68"/>
      <c r="E58" s="68"/>
      <c r="F58" s="68"/>
      <c r="G58" s="68"/>
      <c r="H58" s="68"/>
      <c r="I58" s="88"/>
      <c r="J58" s="70"/>
    </row>
    <row r="59" spans="1:14" ht="17.25" customHeight="1">
      <c r="A59" s="86"/>
      <c r="B59" s="72" t="s">
        <v>308</v>
      </c>
      <c r="C59" s="124">
        <f>SUM(J57:J58)</f>
        <v>0</v>
      </c>
      <c r="D59" s="124"/>
      <c r="E59" s="124"/>
      <c r="F59" s="124"/>
      <c r="G59" s="124"/>
      <c r="H59" s="124"/>
      <c r="I59" s="124"/>
      <c r="J59" s="124">
        <f>SUM(J57:J58)</f>
        <v>0</v>
      </c>
      <c r="K59" s="65"/>
      <c r="L59" s="65"/>
      <c r="M59" s="65"/>
      <c r="N59" s="65"/>
    </row>
  </sheetData>
  <sheetProtection selectLockedCells="1" selectUnlockedCells="1"/>
  <mergeCells count="53">
    <mergeCell ref="A55:B55"/>
    <mergeCell ref="C55:J55"/>
    <mergeCell ref="A57:A58"/>
    <mergeCell ref="B57:B58"/>
    <mergeCell ref="C59:J59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21" customHeight="1">
      <c r="A5" s="144">
        <v>17</v>
      </c>
      <c r="B5" s="145" t="str">
        <f>'Titulní list'!B241</f>
        <v>Rekvizity, set dressing, zvířata, hrací dopr. prostředky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21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1701</v>
      </c>
      <c r="B7" s="146" t="str">
        <f>'Titulní list'!B242</f>
        <v>Set Dekoratér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1702</v>
      </c>
      <c r="B11" s="146" t="str">
        <f>'Titulní list'!B243</f>
        <v>Nákupčí, dreseři, greensmani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1703</v>
      </c>
      <c r="B15" s="146" t="str">
        <f>'Titulní list'!B244</f>
        <v>Vedoucí výpravy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1704</v>
      </c>
      <c r="B19" s="146" t="str">
        <f>'Titulní list'!B245</f>
        <v>Rekvizitáři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1705</v>
      </c>
      <c r="B23" s="146" t="str">
        <f>'Titulní list'!B246</f>
        <v>Koordinátor hracích aut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1706</v>
      </c>
      <c r="B27" s="146" t="str">
        <f>'Titulní list'!B247</f>
        <v>Mechanici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1707</v>
      </c>
      <c r="B31" s="146" t="str">
        <f>'Titulní list'!B248</f>
        <v>Výpomoce, skladníci, ostatní personál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1708</v>
      </c>
      <c r="B35" s="146" t="str">
        <f>'Titulní list'!B249</f>
        <v>Tlumočníci, odbor. poradci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1709</v>
      </c>
      <c r="B39" s="146" t="str">
        <f>'Titulní list'!B250</f>
        <v>Odborný dohled - koně, zvířata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5">
        <f>SUM(J39:J40)</f>
        <v>0</v>
      </c>
      <c r="D41" s="125"/>
      <c r="E41" s="125"/>
      <c r="F41" s="125"/>
      <c r="G41" s="125"/>
      <c r="H41" s="125"/>
      <c r="I41" s="125"/>
      <c r="J41" s="125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1710</v>
      </c>
      <c r="B43" s="146" t="str">
        <f>'Titulní list'!B251</f>
        <v>Nákup rekvizit 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46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1711</v>
      </c>
      <c r="B47" s="146" t="str">
        <f>'Titulní list'!B252</f>
        <v>Pronájmy rekvizit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46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4">
        <f>SUM(J47:J48)</f>
        <v>0</v>
      </c>
      <c r="D49" s="124"/>
      <c r="E49" s="124"/>
      <c r="F49" s="124"/>
      <c r="G49" s="124"/>
      <c r="H49" s="124"/>
      <c r="I49" s="124"/>
      <c r="J49" s="124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1712</v>
      </c>
      <c r="B51" s="146" t="str">
        <f>'Titulní list'!B253</f>
        <v>Výroby a úpravy rekvizit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46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4">
        <f>SUM(J51:J52)</f>
        <v>0</v>
      </c>
      <c r="D53" s="124"/>
      <c r="E53" s="124"/>
      <c r="F53" s="124"/>
      <c r="G53" s="124"/>
      <c r="H53" s="124"/>
      <c r="I53" s="124"/>
      <c r="J53" s="124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5"/>
      <c r="J54" s="75"/>
      <c r="K54" s="65"/>
      <c r="L54" s="65"/>
      <c r="M54" s="65"/>
      <c r="N54" s="65"/>
    </row>
    <row r="55" spans="1:10" ht="17.25" customHeight="1">
      <c r="A55" s="136">
        <v>1713</v>
      </c>
      <c r="B55" s="146" t="str">
        <f>'Titulní list'!B254</f>
        <v>Zvířata na scéně</v>
      </c>
      <c r="C55" s="69"/>
      <c r="D55" s="68"/>
      <c r="E55" s="68"/>
      <c r="F55" s="68"/>
      <c r="G55" s="68"/>
      <c r="H55" s="68"/>
      <c r="I55" s="68"/>
      <c r="J55" s="70"/>
    </row>
    <row r="56" spans="1:10" ht="17.25" customHeight="1">
      <c r="A56" s="136"/>
      <c r="B56" s="146"/>
      <c r="C56" s="69"/>
      <c r="D56" s="68"/>
      <c r="E56" s="68"/>
      <c r="F56" s="68"/>
      <c r="G56" s="68"/>
      <c r="H56" s="68"/>
      <c r="I56" s="68"/>
      <c r="J56" s="70"/>
    </row>
    <row r="57" spans="1:14" ht="17.25" customHeight="1">
      <c r="A57" s="86"/>
      <c r="B57" s="72" t="s">
        <v>308</v>
      </c>
      <c r="C57" s="124">
        <f>SUM(J55:J56)</f>
        <v>0</v>
      </c>
      <c r="D57" s="124"/>
      <c r="E57" s="124"/>
      <c r="F57" s="124"/>
      <c r="G57" s="124"/>
      <c r="H57" s="124"/>
      <c r="I57" s="124"/>
      <c r="J57" s="124">
        <f>SUM(J55:J56)</f>
        <v>0</v>
      </c>
      <c r="K57" s="65"/>
      <c r="L57" s="65"/>
      <c r="M57" s="65"/>
      <c r="N57" s="65"/>
    </row>
    <row r="58" spans="1:14" ht="9" customHeight="1">
      <c r="A58" s="81"/>
      <c r="B58" s="65"/>
      <c r="C58" s="73"/>
      <c r="D58" s="65"/>
      <c r="E58" s="65"/>
      <c r="F58" s="65"/>
      <c r="G58" s="65"/>
      <c r="H58" s="65"/>
      <c r="I58" s="65"/>
      <c r="J58" s="75"/>
      <c r="K58" s="65"/>
      <c r="L58" s="65"/>
      <c r="M58" s="65"/>
      <c r="N58" s="65"/>
    </row>
    <row r="59" spans="1:10" ht="17.25" customHeight="1">
      <c r="A59" s="136">
        <v>1714</v>
      </c>
      <c r="B59" s="146" t="str">
        <f>'Titulní list'!B255</f>
        <v>Auta a dopravní prostředky na scéně</v>
      </c>
      <c r="C59" s="69"/>
      <c r="D59" s="68"/>
      <c r="E59" s="68"/>
      <c r="F59" s="68"/>
      <c r="G59" s="68"/>
      <c r="H59" s="68"/>
      <c r="I59" s="68"/>
      <c r="J59" s="70"/>
    </row>
    <row r="60" spans="1:10" ht="17.25" customHeight="1">
      <c r="A60" s="136"/>
      <c r="B60" s="146"/>
      <c r="C60" s="69"/>
      <c r="D60" s="68"/>
      <c r="E60" s="68"/>
      <c r="F60" s="68"/>
      <c r="G60" s="68"/>
      <c r="H60" s="68"/>
      <c r="I60" s="68"/>
      <c r="J60" s="70"/>
    </row>
    <row r="61" spans="1:14" ht="17.25" customHeight="1">
      <c r="A61" s="86"/>
      <c r="B61" s="72" t="s">
        <v>308</v>
      </c>
      <c r="C61" s="124">
        <f>SUM(J59:J60)</f>
        <v>0</v>
      </c>
      <c r="D61" s="124"/>
      <c r="E61" s="124"/>
      <c r="F61" s="124"/>
      <c r="G61" s="124"/>
      <c r="H61" s="124"/>
      <c r="I61" s="124"/>
      <c r="J61" s="124">
        <f>SUM(J59:J60)</f>
        <v>0</v>
      </c>
      <c r="K61" s="65"/>
      <c r="L61" s="65"/>
      <c r="M61" s="65"/>
      <c r="N61" s="65"/>
    </row>
    <row r="62" spans="1:14" ht="9" customHeight="1">
      <c r="A62" s="81"/>
      <c r="B62" s="65"/>
      <c r="C62" s="73"/>
      <c r="D62" s="65"/>
      <c r="E62" s="65"/>
      <c r="F62" s="65"/>
      <c r="G62" s="65"/>
      <c r="H62" s="65"/>
      <c r="I62" s="65"/>
      <c r="J62" s="75"/>
      <c r="K62" s="65"/>
      <c r="L62" s="65"/>
      <c r="M62" s="65"/>
      <c r="N62" s="65"/>
    </row>
    <row r="63" spans="1:10" ht="17.25" customHeight="1">
      <c r="A63" s="136">
        <v>1715</v>
      </c>
      <c r="B63" s="146" t="str">
        <f>'Titulní list'!B256</f>
        <v>Doprava</v>
      </c>
      <c r="C63" s="69"/>
      <c r="D63" s="68"/>
      <c r="E63" s="68"/>
      <c r="F63" s="68"/>
      <c r="G63" s="68"/>
      <c r="H63" s="68"/>
      <c r="I63" s="68"/>
      <c r="J63" s="70"/>
    </row>
    <row r="64" spans="1:10" ht="17.25" customHeight="1">
      <c r="A64" s="136"/>
      <c r="B64" s="146"/>
      <c r="C64" s="69"/>
      <c r="D64" s="68"/>
      <c r="E64" s="68"/>
      <c r="F64" s="68"/>
      <c r="G64" s="68"/>
      <c r="H64" s="68"/>
      <c r="I64" s="68"/>
      <c r="J64" s="70"/>
    </row>
    <row r="65" spans="1:14" ht="17.25" customHeight="1">
      <c r="A65" s="86"/>
      <c r="B65" s="72" t="s">
        <v>308</v>
      </c>
      <c r="C65" s="124">
        <f>SUM(J63:J64)</f>
        <v>0</v>
      </c>
      <c r="D65" s="124"/>
      <c r="E65" s="124"/>
      <c r="F65" s="124"/>
      <c r="G65" s="124"/>
      <c r="H65" s="124"/>
      <c r="I65" s="124"/>
      <c r="J65" s="124">
        <f>SUM(J63:J64)</f>
        <v>0</v>
      </c>
      <c r="K65" s="65"/>
      <c r="L65" s="65"/>
      <c r="M65" s="65"/>
      <c r="N65" s="65"/>
    </row>
    <row r="66" spans="1:14" ht="9" customHeight="1">
      <c r="A66" s="81"/>
      <c r="B66" s="65"/>
      <c r="C66" s="73"/>
      <c r="D66" s="65"/>
      <c r="E66" s="65"/>
      <c r="F66" s="65"/>
      <c r="G66" s="65"/>
      <c r="H66" s="65"/>
      <c r="I66" s="65"/>
      <c r="J66" s="75"/>
      <c r="K66" s="65"/>
      <c r="L66" s="65"/>
      <c r="M66" s="65"/>
      <c r="N66" s="65"/>
    </row>
    <row r="67" spans="1:10" ht="17.25" customHeight="1">
      <c r="A67" s="136">
        <v>1716</v>
      </c>
      <c r="B67" s="146" t="str">
        <f>'Titulní list'!B257</f>
        <v>Materiál </v>
      </c>
      <c r="C67" s="69"/>
      <c r="D67" s="68"/>
      <c r="E67" s="68"/>
      <c r="F67" s="68"/>
      <c r="G67" s="68"/>
      <c r="H67" s="68"/>
      <c r="I67" s="68"/>
      <c r="J67" s="70"/>
    </row>
    <row r="68" spans="1:10" ht="17.25" customHeight="1">
      <c r="A68" s="136"/>
      <c r="B68" s="146"/>
      <c r="C68" s="69"/>
      <c r="D68" s="68"/>
      <c r="E68" s="68"/>
      <c r="F68" s="68"/>
      <c r="G68" s="68"/>
      <c r="H68" s="68"/>
      <c r="I68" s="68"/>
      <c r="J68" s="70"/>
    </row>
    <row r="69" spans="1:14" ht="17.25" customHeight="1">
      <c r="A69" s="86"/>
      <c r="B69" s="72" t="s">
        <v>308</v>
      </c>
      <c r="C69" s="124">
        <f>SUM(J67:J68)</f>
        <v>0</v>
      </c>
      <c r="D69" s="124"/>
      <c r="E69" s="124"/>
      <c r="F69" s="124"/>
      <c r="G69" s="124"/>
      <c r="H69" s="124"/>
      <c r="I69" s="124"/>
      <c r="J69" s="124">
        <f>SUM(J67:J68)</f>
        <v>0</v>
      </c>
      <c r="K69" s="65"/>
      <c r="L69" s="65"/>
      <c r="M69" s="65"/>
      <c r="N69" s="65"/>
    </row>
    <row r="70" spans="1:14" ht="9" customHeight="1">
      <c r="A70" s="81"/>
      <c r="B70" s="65"/>
      <c r="C70" s="73"/>
      <c r="D70" s="65"/>
      <c r="E70" s="65"/>
      <c r="F70" s="65"/>
      <c r="G70" s="65"/>
      <c r="H70" s="65"/>
      <c r="I70" s="65"/>
      <c r="J70" s="75"/>
      <c r="K70" s="65"/>
      <c r="L70" s="65"/>
      <c r="M70" s="65"/>
      <c r="N70" s="65"/>
    </row>
    <row r="71" spans="1:10" ht="17.25" customHeight="1">
      <c r="A71" s="136">
        <v>1717</v>
      </c>
      <c r="B71" s="146" t="str">
        <f>'Titulní list'!B258</f>
        <v>Ostatní</v>
      </c>
      <c r="C71" s="69"/>
      <c r="D71" s="68"/>
      <c r="E71" s="68"/>
      <c r="F71" s="68"/>
      <c r="G71" s="68"/>
      <c r="H71" s="68"/>
      <c r="I71" s="68"/>
      <c r="J71" s="70"/>
    </row>
    <row r="72" spans="1:10" ht="17.25" customHeight="1">
      <c r="A72" s="136"/>
      <c r="B72" s="146"/>
      <c r="C72" s="69"/>
      <c r="D72" s="68"/>
      <c r="E72" s="68"/>
      <c r="F72" s="68"/>
      <c r="G72" s="68"/>
      <c r="H72" s="68"/>
      <c r="I72" s="68"/>
      <c r="J72" s="70"/>
    </row>
    <row r="73" spans="1:14" ht="17.25" customHeight="1">
      <c r="A73" s="86"/>
      <c r="B73" s="72" t="s">
        <v>308</v>
      </c>
      <c r="C73" s="124">
        <f>SUM(J71:J72)</f>
        <v>0</v>
      </c>
      <c r="D73" s="124"/>
      <c r="E73" s="124"/>
      <c r="F73" s="124"/>
      <c r="G73" s="124"/>
      <c r="H73" s="124"/>
      <c r="I73" s="124"/>
      <c r="J73" s="124">
        <f>SUM(J71:J72)</f>
        <v>0</v>
      </c>
      <c r="K73" s="65"/>
      <c r="L73" s="65"/>
      <c r="M73" s="65"/>
      <c r="N73" s="65"/>
    </row>
    <row r="74" ht="17.25" customHeight="1"/>
    <row r="75" spans="1:10" s="97" customFormat="1" ht="22.5" customHeight="1">
      <c r="A75" s="140" t="s">
        <v>25</v>
      </c>
      <c r="B75" s="140"/>
      <c r="C75" s="141">
        <f>SUM(C49+C45+C41+C37+C33+C29+C25+C21+C17+C13+C9+C53+C73+C69+C65+C61+C57)</f>
        <v>0</v>
      </c>
      <c r="D75" s="141"/>
      <c r="E75" s="141"/>
      <c r="F75" s="141"/>
      <c r="G75" s="141"/>
      <c r="H75" s="141"/>
      <c r="I75" s="141"/>
      <c r="J75" s="141"/>
    </row>
    <row r="76" ht="17.25" customHeight="1"/>
    <row r="77" spans="1:10" ht="17.25" customHeight="1">
      <c r="A77" s="136">
        <v>1718</v>
      </c>
      <c r="B77" s="146" t="str">
        <f>'Titulní list'!B259</f>
        <v>Honoráře vyplácené v ČR podle § 42 odst. 4 písm. b)</v>
      </c>
      <c r="C77" s="69"/>
      <c r="D77" s="68"/>
      <c r="E77" s="68"/>
      <c r="F77" s="68"/>
      <c r="G77" s="68"/>
      <c r="H77" s="68"/>
      <c r="I77" s="88"/>
      <c r="J77" s="70"/>
    </row>
    <row r="78" spans="1:10" ht="17.25" customHeight="1">
      <c r="A78" s="136"/>
      <c r="B78" s="146"/>
      <c r="C78" s="69"/>
      <c r="D78" s="68"/>
      <c r="E78" s="68"/>
      <c r="F78" s="68"/>
      <c r="G78" s="68"/>
      <c r="H78" s="68"/>
      <c r="I78" s="88"/>
      <c r="J78" s="70"/>
    </row>
    <row r="79" spans="1:14" ht="17.25" customHeight="1">
      <c r="A79" s="86"/>
      <c r="B79" s="72" t="s">
        <v>308</v>
      </c>
      <c r="C79" s="124">
        <f>SUM(J77:J78)</f>
        <v>0</v>
      </c>
      <c r="D79" s="124"/>
      <c r="E79" s="124"/>
      <c r="F79" s="124"/>
      <c r="G79" s="124"/>
      <c r="H79" s="124"/>
      <c r="I79" s="124"/>
      <c r="J79" s="124">
        <f>SUM(J77:J78)</f>
        <v>0</v>
      </c>
      <c r="K79" s="65"/>
      <c r="L79" s="65"/>
      <c r="M79" s="65"/>
      <c r="N79" s="65"/>
    </row>
  </sheetData>
  <sheetProtection selectLockedCells="1" selectUnlockedCells="1"/>
  <mergeCells count="68">
    <mergeCell ref="C79:J79"/>
    <mergeCell ref="A71:A72"/>
    <mergeCell ref="B71:B72"/>
    <mergeCell ref="C73:J73"/>
    <mergeCell ref="A75:B75"/>
    <mergeCell ref="C75:J75"/>
    <mergeCell ref="A77:A78"/>
    <mergeCell ref="B77:B78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18</v>
      </c>
      <c r="B5" s="145" t="str">
        <f>'Titulní list'!B262</f>
        <v>Speciální efekty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1801</v>
      </c>
      <c r="B7" s="146" t="str">
        <f>'Titulní list'!B263</f>
        <v>SFX technici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1802</v>
      </c>
      <c r="B11" s="117" t="str">
        <f>'Titulní list'!B264</f>
        <v>SFX koordinátoři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1803</v>
      </c>
      <c r="B15" s="117" t="str">
        <f>'Titulní list'!B265</f>
        <v>Pyrotechnici, specialisté, zbrojíři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1804</v>
      </c>
      <c r="B19" s="146" t="str">
        <f>'Titulní list'!B266</f>
        <v>Výpomoce, poradci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1805</v>
      </c>
      <c r="B23" s="146" t="str">
        <f>'Titulní list'!B267</f>
        <v>Ostatní štáb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1806</v>
      </c>
      <c r="B27" s="146" t="str">
        <f>'Titulní list'!B268</f>
        <v>Nájmy zařízení a techniky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1807</v>
      </c>
      <c r="B31" s="146" t="str">
        <f>'Titulní list'!B269</f>
        <v>Materiál 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1808</v>
      </c>
      <c r="B35" s="146" t="str">
        <f>'Titulní list'!B270</f>
        <v>Doprava SFX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1809</v>
      </c>
      <c r="B39" s="146" t="str">
        <f>'Titulní list'!B271</f>
        <v>Ostatní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4">
        <f>SUM(J39:J40)</f>
        <v>0</v>
      </c>
      <c r="D41" s="124"/>
      <c r="E41" s="124"/>
      <c r="F41" s="124"/>
      <c r="G41" s="124"/>
      <c r="H41" s="124"/>
      <c r="I41" s="124"/>
      <c r="J41" s="124">
        <f>SUM(J39:J40)</f>
        <v>0</v>
      </c>
      <c r="K41" s="65"/>
      <c r="L41" s="65"/>
      <c r="M41" s="65"/>
      <c r="N41" s="65"/>
    </row>
    <row r="42" ht="17.25" customHeight="1"/>
    <row r="43" spans="1:10" s="97" customFormat="1" ht="22.5" customHeight="1">
      <c r="A43" s="140" t="s">
        <v>25</v>
      </c>
      <c r="B43" s="140"/>
      <c r="C43" s="130">
        <f>SUM(C37+C33+C29+C25+C21+C17+C13+C9+C41)</f>
        <v>0</v>
      </c>
      <c r="D43" s="130"/>
      <c r="E43" s="130"/>
      <c r="F43" s="130"/>
      <c r="G43" s="130"/>
      <c r="H43" s="130"/>
      <c r="I43" s="130"/>
      <c r="J43" s="130"/>
    </row>
    <row r="44" ht="17.25" customHeight="1"/>
    <row r="45" spans="1:10" ht="17.25" customHeight="1">
      <c r="A45" s="136">
        <v>1810</v>
      </c>
      <c r="B45" s="146" t="str">
        <f>'Titulní list'!B272</f>
        <v>Honoráře vyplácené v ČR podle § 42 odst. 4 písm. b)</v>
      </c>
      <c r="C45" s="69"/>
      <c r="D45" s="68"/>
      <c r="E45" s="68"/>
      <c r="F45" s="68"/>
      <c r="G45" s="68"/>
      <c r="H45" s="68"/>
      <c r="I45" s="88"/>
      <c r="J45" s="70"/>
    </row>
    <row r="46" spans="1:10" ht="17.25" customHeight="1">
      <c r="A46" s="136"/>
      <c r="B46" s="146"/>
      <c r="C46" s="69"/>
      <c r="D46" s="68"/>
      <c r="E46" s="68"/>
      <c r="F46" s="68"/>
      <c r="G46" s="68"/>
      <c r="H46" s="68"/>
      <c r="I46" s="88"/>
      <c r="J46" s="70"/>
    </row>
    <row r="47" spans="1:14" ht="17.25" customHeight="1">
      <c r="A47" s="86"/>
      <c r="B47" s="72" t="s">
        <v>308</v>
      </c>
      <c r="C47" s="124">
        <f>SUM(J45:J46)</f>
        <v>0</v>
      </c>
      <c r="D47" s="124"/>
      <c r="E47" s="124"/>
      <c r="F47" s="124"/>
      <c r="G47" s="124"/>
      <c r="H47" s="124"/>
      <c r="I47" s="124"/>
      <c r="J47" s="124">
        <f>SUM(J45:J46)</f>
        <v>0</v>
      </c>
      <c r="K47" s="65"/>
      <c r="L47" s="65"/>
      <c r="M47" s="65"/>
      <c r="N47" s="65"/>
    </row>
  </sheetData>
  <sheetProtection selectLockedCells="1" selectUnlockedCells="1"/>
  <mergeCells count="44">
    <mergeCell ref="C47:J47"/>
    <mergeCell ref="A39:A40"/>
    <mergeCell ref="B39:B40"/>
    <mergeCell ref="C41:J41"/>
    <mergeCell ref="A43:B43"/>
    <mergeCell ref="C43:J43"/>
    <mergeCell ref="A45:A46"/>
    <mergeCell ref="B45:B46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85" zoomScaleNormal="85" zoomScalePageLayoutView="0" workbookViewId="0" topLeftCell="A1">
      <selection activeCell="B5" sqref="B5"/>
    </sheetView>
  </sheetViews>
  <sheetFormatPr defaultColWidth="12.00390625" defaultRowHeight="12.75" customHeight="1"/>
  <cols>
    <col min="1" max="1" width="6.28125" style="61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10.140625" style="61" customWidth="1"/>
    <col min="10" max="10" width="13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64" t="s">
        <v>318</v>
      </c>
      <c r="K1" s="65"/>
      <c r="L1" s="65"/>
      <c r="M1" s="65"/>
      <c r="N1" s="65"/>
    </row>
    <row r="2" spans="1:14" ht="17.25" customHeight="1">
      <c r="A2" s="66"/>
      <c r="K2" s="65"/>
      <c r="L2" s="65"/>
      <c r="M2" s="65"/>
      <c r="N2" s="65"/>
    </row>
    <row r="3" spans="1:10" ht="17.25" customHeight="1">
      <c r="A3" s="117" t="s">
        <v>1</v>
      </c>
      <c r="B3" s="117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65"/>
      <c r="K4" s="65"/>
      <c r="L4" s="65"/>
      <c r="M4" s="65"/>
      <c r="N4" s="65"/>
    </row>
    <row r="5" spans="1:14" ht="17.25" customHeight="1">
      <c r="A5" s="119">
        <v>1</v>
      </c>
      <c r="B5" s="120" t="str">
        <f>'Titulní list'!B14</f>
        <v>Vývoj - scénář (literární příprava)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5"/>
      <c r="L5" s="65"/>
      <c r="M5" s="65"/>
      <c r="N5" s="65"/>
    </row>
    <row r="6" spans="1:14" ht="17.25" customHeight="1">
      <c r="A6" s="119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23" t="s">
        <v>327</v>
      </c>
      <c r="B7" s="117" t="str">
        <f>'Titulní list'!B15</f>
        <v>Opce na preexistentní dílo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23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71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/>
      <c r="K9" s="65"/>
      <c r="L9" s="65"/>
      <c r="M9" s="65"/>
      <c r="N9" s="65"/>
    </row>
    <row r="10" spans="3:10" s="65" customFormat="1" ht="9" customHeight="1">
      <c r="C10" s="73"/>
      <c r="J10" s="74"/>
    </row>
    <row r="11" spans="1:14" ht="17.25" customHeight="1">
      <c r="A11" s="123" t="s">
        <v>328</v>
      </c>
      <c r="B11" s="117" t="str">
        <f>'Titulní list'!B16</f>
        <v>Licence na preexistetní dílo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23"/>
      <c r="B12" s="123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71"/>
      <c r="B13" s="72" t="s">
        <v>308</v>
      </c>
      <c r="C13" s="125">
        <f>SUM(J11:J12)</f>
        <v>0</v>
      </c>
      <c r="D13" s="125"/>
      <c r="E13" s="125"/>
      <c r="F13" s="125"/>
      <c r="G13" s="125"/>
      <c r="H13" s="125"/>
      <c r="I13" s="125"/>
      <c r="J13" s="125"/>
      <c r="K13" s="65"/>
      <c r="L13" s="65"/>
      <c r="M13" s="65"/>
      <c r="N13" s="65"/>
    </row>
    <row r="14" spans="3:10" ht="9" customHeight="1">
      <c r="C14" s="73"/>
      <c r="D14" s="65"/>
      <c r="E14" s="65"/>
      <c r="F14" s="65"/>
      <c r="G14" s="65"/>
      <c r="H14" s="65"/>
      <c r="I14" s="65"/>
      <c r="J14" s="75"/>
    </row>
    <row r="15" spans="1:10" ht="17.25" customHeight="1">
      <c r="A15" s="123" t="s">
        <v>329</v>
      </c>
      <c r="B15" s="126" t="str">
        <f>'Titulní list'!B18</f>
        <v>Autor scénáře - licence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23"/>
      <c r="B16" s="123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68"/>
      <c r="B17" s="72" t="s">
        <v>308</v>
      </c>
      <c r="C17" s="127">
        <f>SUM(J15:J16)</f>
        <v>0</v>
      </c>
      <c r="D17" s="127"/>
      <c r="E17" s="127"/>
      <c r="F17" s="127"/>
      <c r="G17" s="127"/>
      <c r="H17" s="127"/>
      <c r="I17" s="127"/>
      <c r="J17" s="127"/>
      <c r="K17" s="65"/>
      <c r="L17" s="65"/>
      <c r="M17" s="65"/>
      <c r="N17" s="65"/>
    </row>
    <row r="18" spans="1:10" ht="9" customHeight="1">
      <c r="A18" s="76"/>
      <c r="B18" s="76"/>
      <c r="C18" s="77"/>
      <c r="D18" s="76"/>
      <c r="E18" s="76"/>
      <c r="F18" s="76"/>
      <c r="G18" s="76"/>
      <c r="H18" s="76"/>
      <c r="I18" s="76"/>
      <c r="J18" s="78"/>
    </row>
    <row r="19" spans="1:10" ht="17.25" customHeight="1">
      <c r="A19" s="123" t="s">
        <v>330</v>
      </c>
      <c r="B19" s="117" t="str">
        <f>'Titulní list'!B20</f>
        <v>Spoluautor (spoluautoři) scénáře - licence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23"/>
      <c r="B20" s="123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71"/>
      <c r="B21" s="72" t="s">
        <v>308</v>
      </c>
      <c r="C21" s="125">
        <f>SUM(J19:J20)</f>
        <v>0</v>
      </c>
      <c r="D21" s="125"/>
      <c r="E21" s="125"/>
      <c r="F21" s="125"/>
      <c r="G21" s="125"/>
      <c r="H21" s="125"/>
      <c r="I21" s="125"/>
      <c r="J21" s="125"/>
      <c r="K21" s="65"/>
      <c r="L21" s="65"/>
      <c r="M21" s="65"/>
      <c r="N21" s="65"/>
    </row>
    <row r="22" spans="3:10" ht="9" customHeight="1">
      <c r="C22" s="73"/>
      <c r="D22" s="65"/>
      <c r="E22" s="65"/>
      <c r="F22" s="65"/>
      <c r="G22" s="65"/>
      <c r="H22" s="65"/>
      <c r="I22" s="65"/>
      <c r="J22" s="75"/>
    </row>
    <row r="23" spans="1:10" ht="17.25" customHeight="1">
      <c r="A23" s="123" t="s">
        <v>331</v>
      </c>
      <c r="B23" s="126" t="str">
        <f>'Titulní list'!B21</f>
        <v>Autor (autoři) dialogů – vytvoření díla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23"/>
      <c r="B24" s="123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68"/>
      <c r="B25" s="72" t="s">
        <v>308</v>
      </c>
      <c r="C25" s="127">
        <f>SUM(J23:J24)</f>
        <v>0</v>
      </c>
      <c r="D25" s="127"/>
      <c r="E25" s="127"/>
      <c r="F25" s="127"/>
      <c r="G25" s="127"/>
      <c r="H25" s="127"/>
      <c r="I25" s="127"/>
      <c r="J25" s="127"/>
      <c r="K25" s="65"/>
      <c r="L25" s="65"/>
      <c r="M25" s="65"/>
      <c r="N25" s="65"/>
    </row>
    <row r="26" spans="1:10" ht="9" customHeight="1">
      <c r="A26" s="76"/>
      <c r="B26" s="76"/>
      <c r="C26" s="77"/>
      <c r="D26" s="76"/>
      <c r="E26" s="76"/>
      <c r="F26" s="76"/>
      <c r="G26" s="76"/>
      <c r="H26" s="76"/>
      <c r="I26" s="76"/>
      <c r="J26" s="78"/>
    </row>
    <row r="27" spans="1:10" ht="17.25" customHeight="1">
      <c r="A27" s="123" t="s">
        <v>332</v>
      </c>
      <c r="B27" s="128" t="str">
        <f>'Titulní list'!B22</f>
        <v>Autor (autoři) dialogů – licence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23"/>
      <c r="B28" s="123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68"/>
      <c r="B29" s="72" t="s">
        <v>308</v>
      </c>
      <c r="C29" s="127">
        <f>SUM(J27:J28)</f>
        <v>0</v>
      </c>
      <c r="D29" s="127"/>
      <c r="E29" s="127"/>
      <c r="F29" s="127"/>
      <c r="G29" s="127"/>
      <c r="H29" s="127"/>
      <c r="I29" s="127"/>
      <c r="J29" s="127"/>
      <c r="K29" s="65"/>
      <c r="L29" s="65"/>
      <c r="M29" s="65"/>
      <c r="N29" s="65"/>
    </row>
    <row r="30" spans="1:10" ht="9" customHeight="1">
      <c r="A30" s="76"/>
      <c r="B30" s="76"/>
      <c r="C30" s="77"/>
      <c r="D30" s="76"/>
      <c r="E30" s="76"/>
      <c r="F30" s="76"/>
      <c r="G30" s="76"/>
      <c r="H30" s="76"/>
      <c r="I30" s="76"/>
      <c r="J30" s="78"/>
    </row>
    <row r="31" spans="1:10" ht="17.25" customHeight="1">
      <c r="A31" s="123" t="s">
        <v>333</v>
      </c>
      <c r="B31" s="117" t="str">
        <f>'Titulní list'!B23</f>
        <v>Ostatní autorská práva a licence - archívy, hudební archívy ad. 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23"/>
      <c r="B32" s="123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68"/>
      <c r="B33" s="72" t="s">
        <v>308</v>
      </c>
      <c r="C33" s="127">
        <f>SUM(J31:J32)</f>
        <v>0</v>
      </c>
      <c r="D33" s="127"/>
      <c r="E33" s="127"/>
      <c r="F33" s="127"/>
      <c r="G33" s="127"/>
      <c r="H33" s="127"/>
      <c r="I33" s="127"/>
      <c r="J33" s="127"/>
      <c r="K33" s="65"/>
      <c r="L33" s="65"/>
      <c r="M33" s="65"/>
      <c r="N33" s="65"/>
    </row>
    <row r="34" spans="1:10" ht="9" customHeight="1">
      <c r="A34" s="76"/>
      <c r="B34" s="76"/>
      <c r="C34" s="77"/>
      <c r="D34" s="76"/>
      <c r="E34" s="76"/>
      <c r="F34" s="76"/>
      <c r="G34" s="76"/>
      <c r="H34" s="76"/>
      <c r="I34" s="76"/>
      <c r="J34" s="78"/>
    </row>
    <row r="35" spans="1:10" ht="17.25" customHeight="1">
      <c r="A35" s="123" t="s">
        <v>334</v>
      </c>
      <c r="B35" s="117" t="str">
        <f>'Titulní list'!B24</f>
        <v>Konzultanti, odborní poradci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23"/>
      <c r="B36" s="123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71"/>
      <c r="B37" s="72" t="s">
        <v>308</v>
      </c>
      <c r="C37" s="125">
        <f>SUM(J35:J36)</f>
        <v>0</v>
      </c>
      <c r="D37" s="125"/>
      <c r="E37" s="125"/>
      <c r="F37" s="125"/>
      <c r="G37" s="125"/>
      <c r="H37" s="125"/>
      <c r="I37" s="125"/>
      <c r="J37" s="125"/>
      <c r="K37" s="65"/>
      <c r="L37" s="65"/>
      <c r="M37" s="65"/>
      <c r="N37" s="65"/>
    </row>
    <row r="38" spans="3:10" ht="9" customHeight="1">
      <c r="C38" s="73"/>
      <c r="D38" s="65"/>
      <c r="E38" s="65"/>
      <c r="F38" s="65"/>
      <c r="G38" s="65"/>
      <c r="H38" s="65"/>
      <c r="I38" s="65"/>
      <c r="J38" s="75"/>
    </row>
    <row r="39" spans="1:10" ht="17.25" customHeight="1">
      <c r="A39" s="123" t="s">
        <v>335</v>
      </c>
      <c r="B39" s="117" t="str">
        <f>'Titulní list'!B25</f>
        <v>Dramaturgové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23"/>
      <c r="B40" s="123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68"/>
      <c r="B41" s="72" t="s">
        <v>308</v>
      </c>
      <c r="C41" s="127">
        <f>SUM(J39:J40)</f>
        <v>0</v>
      </c>
      <c r="D41" s="127"/>
      <c r="E41" s="127"/>
      <c r="F41" s="127"/>
      <c r="G41" s="127"/>
      <c r="H41" s="127"/>
      <c r="I41" s="127"/>
      <c r="J41" s="127"/>
      <c r="K41" s="65"/>
      <c r="L41" s="65"/>
      <c r="M41" s="65"/>
      <c r="N41" s="65"/>
    </row>
    <row r="42" spans="1:10" ht="9" customHeight="1">
      <c r="A42" s="76"/>
      <c r="B42" s="76"/>
      <c r="C42" s="77"/>
      <c r="D42" s="76"/>
      <c r="E42" s="76"/>
      <c r="F42" s="76"/>
      <c r="G42" s="76"/>
      <c r="H42" s="76"/>
      <c r="I42" s="76"/>
      <c r="J42" s="78"/>
    </row>
    <row r="43" spans="1:10" ht="17.25" customHeight="1">
      <c r="A43" s="123" t="s">
        <v>336</v>
      </c>
      <c r="B43" s="117" t="str">
        <f>'Titulní list'!B26</f>
        <v>Překlady, kopírování scénáře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23"/>
      <c r="B44" s="123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71"/>
      <c r="B45" s="72" t="s">
        <v>308</v>
      </c>
      <c r="C45" s="125">
        <f>SUM(J43:J44)</f>
        <v>0</v>
      </c>
      <c r="D45" s="125"/>
      <c r="E45" s="125"/>
      <c r="F45" s="125"/>
      <c r="G45" s="125"/>
      <c r="H45" s="125"/>
      <c r="I45" s="125"/>
      <c r="J45" s="125"/>
      <c r="K45" s="65"/>
      <c r="L45" s="65"/>
      <c r="M45" s="65"/>
      <c r="N45" s="65"/>
    </row>
    <row r="46" spans="3:10" ht="9" customHeight="1">
      <c r="C46" s="73"/>
      <c r="D46" s="65"/>
      <c r="E46" s="65"/>
      <c r="F46" s="65"/>
      <c r="G46" s="65"/>
      <c r="H46" s="65"/>
      <c r="I46" s="65"/>
      <c r="J46" s="75"/>
    </row>
    <row r="47" spans="1:10" ht="17.25" customHeight="1">
      <c r="A47" s="123" t="s">
        <v>337</v>
      </c>
      <c r="B47" s="117" t="str">
        <f>'Titulní list'!B27</f>
        <v>Ostatní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23"/>
      <c r="B48" s="123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71"/>
      <c r="B49" s="72" t="s">
        <v>308</v>
      </c>
      <c r="C49" s="125">
        <f>SUM(J47:J48)</f>
        <v>0</v>
      </c>
      <c r="D49" s="125"/>
      <c r="E49" s="125"/>
      <c r="F49" s="125"/>
      <c r="G49" s="125"/>
      <c r="H49" s="125"/>
      <c r="I49" s="125"/>
      <c r="J49" s="125"/>
      <c r="K49" s="65"/>
      <c r="L49" s="65"/>
      <c r="M49" s="65"/>
      <c r="N49" s="65"/>
    </row>
    <row r="50" ht="17.25" customHeight="1"/>
    <row r="51" spans="1:10" ht="22.5" customHeight="1">
      <c r="A51" s="129" t="s">
        <v>25</v>
      </c>
      <c r="B51" s="129"/>
      <c r="C51" s="130">
        <f>SUM(C49+C45+C41+C37+C33+C21+C17+C13+C9+C25+C29)</f>
        <v>0</v>
      </c>
      <c r="D51" s="130"/>
      <c r="E51" s="130"/>
      <c r="F51" s="130"/>
      <c r="G51" s="130"/>
      <c r="H51" s="130"/>
      <c r="I51" s="130"/>
      <c r="J51" s="130"/>
    </row>
  </sheetData>
  <sheetProtection selectLockedCells="1" selectUnlockedCells="1"/>
  <mergeCells count="47">
    <mergeCell ref="A47:A48"/>
    <mergeCell ref="B47:B48"/>
    <mergeCell ref="C49:J49"/>
    <mergeCell ref="A51:B51"/>
    <mergeCell ref="C51:J51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 horizontalCentered="1"/>
  <pageMargins left="0.7479166666666667" right="0.7479166666666667" top="0.7479166666666667" bottom="1.42430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19</v>
      </c>
      <c r="B5" s="120" t="str">
        <f>'Titulní list'!B275</f>
        <v>Kostýmy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1901</v>
      </c>
      <c r="B7" s="117" t="str">
        <f>'Titulní list'!B276</f>
        <v>Kostýmní návrhář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1902</v>
      </c>
      <c r="B11" s="117" t="str">
        <f>'Titulní list'!B277</f>
        <v>Odborní poradci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1903</v>
      </c>
      <c r="B15" s="117" t="str">
        <f>'Titulní list'!B278</f>
        <v>Kostymérky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1904</v>
      </c>
      <c r="B19" s="117" t="str">
        <f>'Titulní list'!B279</f>
        <v>Výpomoce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1905</v>
      </c>
      <c r="B23" s="117" t="str">
        <f>'Titulní list'!B280</f>
        <v>Švadleny, patinéři, ostatní personál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1906</v>
      </c>
      <c r="B27" s="137" t="str">
        <f>'Titulní list'!B281</f>
        <v>Ostatní štáb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37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1907</v>
      </c>
      <c r="B31" s="138" t="str">
        <f>'Titulní list'!B282</f>
        <v>Nákupy kostýmů 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38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1908</v>
      </c>
      <c r="B35" s="117" t="str">
        <f>'Titulní list'!B283</f>
        <v>Výroby a úpravy kostýmů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17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1909</v>
      </c>
      <c r="B39" s="117" t="str">
        <f>'Titulní list'!B284</f>
        <v>Nájmy kostýmů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17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4">
        <f>SUM(J39:J40)</f>
        <v>0</v>
      </c>
      <c r="D41" s="124"/>
      <c r="E41" s="124"/>
      <c r="F41" s="124"/>
      <c r="G41" s="124"/>
      <c r="H41" s="124"/>
      <c r="I41" s="124"/>
      <c r="J41" s="124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1910</v>
      </c>
      <c r="B43" s="117" t="str">
        <f>'Titulní list'!B285</f>
        <v>Čistění kostýmů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17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1911</v>
      </c>
      <c r="B47" s="117" t="str">
        <f>'Titulní list'!B286</f>
        <v>Doprava kostýmů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17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4">
        <f>SUM(J47:J48)</f>
        <v>0</v>
      </c>
      <c r="D49" s="124"/>
      <c r="E49" s="124"/>
      <c r="F49" s="124"/>
      <c r="G49" s="124"/>
      <c r="H49" s="124"/>
      <c r="I49" s="124"/>
      <c r="J49" s="124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1912</v>
      </c>
      <c r="B51" s="117" t="str">
        <f>'Titulní list'!B287</f>
        <v>Materiál 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17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4">
        <f>SUM(J51:J52)</f>
        <v>0</v>
      </c>
      <c r="D53" s="124"/>
      <c r="E53" s="124"/>
      <c r="F53" s="124"/>
      <c r="G53" s="124"/>
      <c r="H53" s="124"/>
      <c r="I53" s="124"/>
      <c r="J53" s="124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5"/>
      <c r="J54" s="75"/>
      <c r="K54" s="65"/>
      <c r="L54" s="65"/>
      <c r="M54" s="65"/>
      <c r="N54" s="65"/>
    </row>
    <row r="55" spans="1:10" ht="17.25" customHeight="1">
      <c r="A55" s="136">
        <v>1913</v>
      </c>
      <c r="B55" s="117" t="str">
        <f>'Titulní list'!B288</f>
        <v>Ostatní</v>
      </c>
      <c r="C55" s="69"/>
      <c r="D55" s="68"/>
      <c r="E55" s="68"/>
      <c r="F55" s="68"/>
      <c r="G55" s="68"/>
      <c r="H55" s="68"/>
      <c r="I55" s="68"/>
      <c r="J55" s="70"/>
    </row>
    <row r="56" spans="1:10" ht="17.25" customHeight="1">
      <c r="A56" s="136"/>
      <c r="B56" s="117"/>
      <c r="C56" s="69"/>
      <c r="D56" s="68"/>
      <c r="E56" s="68"/>
      <c r="F56" s="68"/>
      <c r="G56" s="68"/>
      <c r="H56" s="68"/>
      <c r="I56" s="68"/>
      <c r="J56" s="70"/>
    </row>
    <row r="57" spans="1:14" ht="17.25" customHeight="1">
      <c r="A57" s="86"/>
      <c r="B57" s="72" t="s">
        <v>308</v>
      </c>
      <c r="C57" s="124">
        <f>SUM(J55:J56)</f>
        <v>0</v>
      </c>
      <c r="D57" s="124"/>
      <c r="E57" s="124"/>
      <c r="F57" s="124"/>
      <c r="G57" s="124"/>
      <c r="H57" s="124"/>
      <c r="I57" s="124"/>
      <c r="J57" s="124">
        <f>SUM(J55:J56)</f>
        <v>0</v>
      </c>
      <c r="K57" s="65"/>
      <c r="L57" s="65"/>
      <c r="M57" s="65"/>
      <c r="N57" s="65"/>
    </row>
    <row r="58" ht="17.25" customHeight="1"/>
    <row r="59" spans="1:10" s="97" customFormat="1" ht="22.5" customHeight="1">
      <c r="A59" s="140" t="s">
        <v>25</v>
      </c>
      <c r="B59" s="140"/>
      <c r="C59" s="130">
        <f>SUM(C37+C33+C29+C25+C21+C17+C13+C9+C57+C53+C49+C45+C41)</f>
        <v>0</v>
      </c>
      <c r="D59" s="130"/>
      <c r="E59" s="130"/>
      <c r="F59" s="130"/>
      <c r="G59" s="130"/>
      <c r="H59" s="130"/>
      <c r="I59" s="130"/>
      <c r="J59" s="130"/>
    </row>
    <row r="60" ht="17.25" customHeight="1"/>
    <row r="61" spans="1:10" ht="17.25" customHeight="1">
      <c r="A61" s="136">
        <v>1914</v>
      </c>
      <c r="B61" s="146" t="str">
        <f>'Titulní list'!B289</f>
        <v>Honoráře vyplácené v ČR podle § 42 odst. 4 písm. b)</v>
      </c>
      <c r="C61" s="69"/>
      <c r="D61" s="68"/>
      <c r="E61" s="68"/>
      <c r="F61" s="68"/>
      <c r="G61" s="68"/>
      <c r="H61" s="68"/>
      <c r="I61" s="88"/>
      <c r="J61" s="70"/>
    </row>
    <row r="62" spans="1:10" ht="17.25" customHeight="1">
      <c r="A62" s="136"/>
      <c r="B62" s="146"/>
      <c r="C62" s="69"/>
      <c r="D62" s="68"/>
      <c r="E62" s="68"/>
      <c r="F62" s="68"/>
      <c r="G62" s="68"/>
      <c r="H62" s="68"/>
      <c r="I62" s="88"/>
      <c r="J62" s="70"/>
    </row>
    <row r="63" spans="1:14" ht="17.25" customHeight="1">
      <c r="A63" s="86"/>
      <c r="B63" s="72" t="s">
        <v>308</v>
      </c>
      <c r="C63" s="124">
        <f>SUM(J61:J62)</f>
        <v>0</v>
      </c>
      <c r="D63" s="124"/>
      <c r="E63" s="124"/>
      <c r="F63" s="124"/>
      <c r="G63" s="124"/>
      <c r="H63" s="124"/>
      <c r="I63" s="124"/>
      <c r="J63" s="124">
        <f>SUM(J61:J62)</f>
        <v>0</v>
      </c>
      <c r="K63" s="65"/>
      <c r="L63" s="65"/>
      <c r="M63" s="65"/>
      <c r="N63" s="65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20</v>
      </c>
      <c r="B5" s="120" t="str">
        <f>'Titulní list'!B292</f>
        <v>Masky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2001</v>
      </c>
      <c r="B7" s="117" t="str">
        <f>'Titulní list'!B293</f>
        <v>Maskéři, vlásenkáři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2002</v>
      </c>
      <c r="B11" s="117" t="str">
        <f>'Titulní list'!B294</f>
        <v>Výpomoce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2003</v>
      </c>
      <c r="B15" s="117" t="str">
        <f>'Titulní list'!B295</f>
        <v>Poradci, ostatní personál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2004</v>
      </c>
      <c r="B19" s="117" t="str">
        <f>'Titulní list'!B296</f>
        <v>Ostatní štáb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2005</v>
      </c>
      <c r="B23" s="117" t="str">
        <f>'Titulní list'!B297</f>
        <v>Spotřební materiál 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2006</v>
      </c>
      <c r="B27" s="137" t="str">
        <f>'Titulní list'!B298</f>
        <v>Výroby či úpravy vlásenek, protetik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37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2007</v>
      </c>
      <c r="B31" s="138" t="str">
        <f>'Titulní list'!B299</f>
        <v>Nájmy vlásenek, protetik ad.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38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2008</v>
      </c>
      <c r="B35" s="117" t="str">
        <f>'Titulní list'!B300</f>
        <v>Doprava masek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17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2009</v>
      </c>
      <c r="B39" s="117" t="str">
        <f>'Titulní list'!B301</f>
        <v>Ostatní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17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4">
        <f>SUM(J39:J40)</f>
        <v>0</v>
      </c>
      <c r="D41" s="124"/>
      <c r="E41" s="124"/>
      <c r="F41" s="124"/>
      <c r="G41" s="124"/>
      <c r="H41" s="124"/>
      <c r="I41" s="124"/>
      <c r="J41" s="124">
        <f>SUM(J39:J40)</f>
        <v>0</v>
      </c>
      <c r="K41" s="65"/>
      <c r="L41" s="65"/>
      <c r="M41" s="65"/>
      <c r="N41" s="65"/>
    </row>
    <row r="42" ht="17.25" customHeight="1"/>
    <row r="43" spans="1:10" s="97" customFormat="1" ht="22.5" customHeight="1">
      <c r="A43" s="140" t="s">
        <v>25</v>
      </c>
      <c r="B43" s="140"/>
      <c r="C43" s="130">
        <f>SUM(C37+C33+C29+C25+C21+C17+C13+C9+C41)</f>
        <v>0</v>
      </c>
      <c r="D43" s="130"/>
      <c r="E43" s="130"/>
      <c r="F43" s="130"/>
      <c r="G43" s="130"/>
      <c r="H43" s="130"/>
      <c r="I43" s="130"/>
      <c r="J43" s="130"/>
    </row>
    <row r="44" ht="17.25" customHeight="1"/>
    <row r="45" spans="1:10" ht="17.25" customHeight="1">
      <c r="A45" s="136">
        <v>2010</v>
      </c>
      <c r="B45" s="146" t="str">
        <f>'Titulní list'!B302</f>
        <v>Honoráře vyplácené v ČR podle § 42 odst. 4 písm. b)</v>
      </c>
      <c r="C45" s="69"/>
      <c r="D45" s="68"/>
      <c r="E45" s="68"/>
      <c r="F45" s="68"/>
      <c r="G45" s="68"/>
      <c r="H45" s="68"/>
      <c r="I45" s="88"/>
      <c r="J45" s="70"/>
    </row>
    <row r="46" spans="1:10" ht="17.25" customHeight="1">
      <c r="A46" s="136"/>
      <c r="B46" s="146"/>
      <c r="C46" s="69"/>
      <c r="D46" s="68"/>
      <c r="E46" s="68"/>
      <c r="F46" s="68"/>
      <c r="G46" s="68"/>
      <c r="H46" s="68"/>
      <c r="I46" s="88"/>
      <c r="J46" s="70"/>
    </row>
    <row r="47" spans="1:14" ht="17.25" customHeight="1">
      <c r="A47" s="86"/>
      <c r="B47" s="72" t="s">
        <v>308</v>
      </c>
      <c r="C47" s="124">
        <f>SUM(J45:J46)</f>
        <v>0</v>
      </c>
      <c r="D47" s="124"/>
      <c r="E47" s="124"/>
      <c r="F47" s="124"/>
      <c r="G47" s="124"/>
      <c r="H47" s="124"/>
      <c r="I47" s="124"/>
      <c r="J47" s="124">
        <f>SUM(J45:J46)</f>
        <v>0</v>
      </c>
      <c r="K47" s="65"/>
      <c r="L47" s="65"/>
      <c r="M47" s="65"/>
      <c r="N47" s="65"/>
    </row>
  </sheetData>
  <sheetProtection selectLockedCells="1" selectUnlockedCells="1"/>
  <mergeCells count="44">
    <mergeCell ref="C47:J47"/>
    <mergeCell ref="A39:A40"/>
    <mergeCell ref="B39:B40"/>
    <mergeCell ref="C41:J41"/>
    <mergeCell ref="A43:B43"/>
    <mergeCell ref="C43:J43"/>
    <mergeCell ref="A45:A46"/>
    <mergeCell ref="B45:B46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21" customHeight="1">
      <c r="A5" s="144">
        <v>21</v>
      </c>
      <c r="B5" s="145" t="str">
        <f>'Titulní list'!B305</f>
        <v>Lokace, ateliéry, kanceláře 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21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2101</v>
      </c>
      <c r="B7" s="146" t="str">
        <f>'Titulní list'!B306</f>
        <v>Nájmy lokací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2102</v>
      </c>
      <c r="B11" s="146" t="str">
        <f>'Titulní list'!B307</f>
        <v>Nájmy studií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2103</v>
      </c>
      <c r="B15" s="146" t="str">
        <f>'Titulní list'!B308</f>
        <v>Nájmy parkovacích ploch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2104</v>
      </c>
      <c r="B19" s="146" t="str">
        <f>'Titulní list'!B309</f>
        <v>Kompenzace ušlého zisku, souhlasy třetích osob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2105</v>
      </c>
      <c r="B23" s="146" t="str">
        <f>'Titulní list'!B310</f>
        <v>Nájmy místností, kanceláří vč. služeb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2106</v>
      </c>
      <c r="B27" s="146" t="str">
        <f>'Titulní list'!B311</f>
        <v>Nájmy skladů a ostatních prostor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2107</v>
      </c>
      <c r="B31" s="146" t="str">
        <f>'Titulní list'!B312</f>
        <v>Ostatní nájmy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2108</v>
      </c>
      <c r="B35" s="146" t="str">
        <f>'Titulní list'!B313</f>
        <v>Spotřební materiál 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2109</v>
      </c>
      <c r="B39" s="146" t="str">
        <f>'Titulní list'!B314</f>
        <v>Služby spojené s užíváním lokací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5">
        <f>SUM(J39:J40)</f>
        <v>0</v>
      </c>
      <c r="D41" s="125"/>
      <c r="E41" s="125"/>
      <c r="F41" s="125"/>
      <c r="G41" s="125"/>
      <c r="H41" s="125"/>
      <c r="I41" s="125"/>
      <c r="J41" s="125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2110</v>
      </c>
      <c r="B43" s="146" t="str">
        <f>'Titulní list'!B315</f>
        <v>Služby spojené s užíváním ateliérů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46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2111</v>
      </c>
      <c r="B47" s="146" t="str">
        <f>'Titulní list'!B316</f>
        <v>Spotřeby elektřiny, vody, plynu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46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4">
        <f>SUM(J47:J48)</f>
        <v>0</v>
      </c>
      <c r="D49" s="124"/>
      <c r="E49" s="124"/>
      <c r="F49" s="124"/>
      <c r="G49" s="124"/>
      <c r="H49" s="124"/>
      <c r="I49" s="124"/>
      <c r="J49" s="124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2112</v>
      </c>
      <c r="B51" s="146" t="str">
        <f>'Titulní list'!B317</f>
        <v>Úklidové služby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46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4">
        <f>SUM(J51:J52)</f>
        <v>0</v>
      </c>
      <c r="D53" s="124"/>
      <c r="E53" s="124"/>
      <c r="F53" s="124"/>
      <c r="G53" s="124"/>
      <c r="H53" s="124"/>
      <c r="I53" s="124"/>
      <c r="J53" s="124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5"/>
      <c r="J54" s="75"/>
      <c r="K54" s="65"/>
      <c r="L54" s="65"/>
      <c r="M54" s="65"/>
      <c r="N54" s="65"/>
    </row>
    <row r="55" spans="1:10" ht="17.25" customHeight="1">
      <c r="A55" s="136">
        <v>2113</v>
      </c>
      <c r="B55" s="146" t="str">
        <f>'Titulní list'!B318</f>
        <v>Bezpečnostní služby, ostraha lokací</v>
      </c>
      <c r="C55" s="69"/>
      <c r="D55" s="68"/>
      <c r="E55" s="68"/>
      <c r="F55" s="68"/>
      <c r="G55" s="68"/>
      <c r="H55" s="68"/>
      <c r="I55" s="68"/>
      <c r="J55" s="70"/>
    </row>
    <row r="56" spans="1:10" ht="17.25" customHeight="1">
      <c r="A56" s="136"/>
      <c r="B56" s="146"/>
      <c r="C56" s="69"/>
      <c r="D56" s="68"/>
      <c r="E56" s="68"/>
      <c r="F56" s="68"/>
      <c r="G56" s="68"/>
      <c r="H56" s="68"/>
      <c r="I56" s="68"/>
      <c r="J56" s="70"/>
    </row>
    <row r="57" spans="1:14" ht="17.25" customHeight="1">
      <c r="A57" s="86"/>
      <c r="B57" s="72" t="s">
        <v>308</v>
      </c>
      <c r="C57" s="124">
        <f>SUM(J55:J56)</f>
        <v>0</v>
      </c>
      <c r="D57" s="124"/>
      <c r="E57" s="124"/>
      <c r="F57" s="124"/>
      <c r="G57" s="124"/>
      <c r="H57" s="124"/>
      <c r="I57" s="124"/>
      <c r="J57" s="124">
        <f>SUM(J55:J56)</f>
        <v>0</v>
      </c>
      <c r="K57" s="65"/>
      <c r="L57" s="65"/>
      <c r="M57" s="65"/>
      <c r="N57" s="65"/>
    </row>
    <row r="58" spans="1:14" ht="9" customHeight="1">
      <c r="A58" s="81"/>
      <c r="B58" s="65"/>
      <c r="C58" s="73"/>
      <c r="D58" s="65"/>
      <c r="E58" s="65"/>
      <c r="F58" s="65"/>
      <c r="G58" s="65"/>
      <c r="H58" s="65"/>
      <c r="I58" s="65"/>
      <c r="J58" s="75"/>
      <c r="K58" s="65"/>
      <c r="L58" s="65"/>
      <c r="M58" s="65"/>
      <c r="N58" s="65"/>
    </row>
    <row r="59" spans="1:10" ht="17.25" customHeight="1">
      <c r="A59" s="136">
        <v>2114</v>
      </c>
      <c r="B59" s="146" t="str">
        <f>'Titulní list'!B319</f>
        <v>Dopravní značení</v>
      </c>
      <c r="C59" s="69"/>
      <c r="D59" s="68"/>
      <c r="E59" s="68"/>
      <c r="F59" s="68"/>
      <c r="G59" s="68"/>
      <c r="H59" s="68"/>
      <c r="I59" s="68"/>
      <c r="J59" s="70"/>
    </row>
    <row r="60" spans="1:10" ht="17.25" customHeight="1">
      <c r="A60" s="136"/>
      <c r="B60" s="146"/>
      <c r="C60" s="69"/>
      <c r="D60" s="68"/>
      <c r="E60" s="68"/>
      <c r="F60" s="68"/>
      <c r="G60" s="68"/>
      <c r="H60" s="68"/>
      <c r="I60" s="68"/>
      <c r="J60" s="70"/>
    </row>
    <row r="61" spans="1:14" ht="17.25" customHeight="1">
      <c r="A61" s="86"/>
      <c r="B61" s="72" t="s">
        <v>308</v>
      </c>
      <c r="C61" s="124">
        <f>SUM(J59:J60)</f>
        <v>0</v>
      </c>
      <c r="D61" s="124"/>
      <c r="E61" s="124"/>
      <c r="F61" s="124"/>
      <c r="G61" s="124"/>
      <c r="H61" s="124"/>
      <c r="I61" s="124"/>
      <c r="J61" s="124">
        <f>SUM(J59:J60)</f>
        <v>0</v>
      </c>
      <c r="K61" s="65"/>
      <c r="L61" s="65"/>
      <c r="M61" s="65"/>
      <c r="N61" s="65"/>
    </row>
    <row r="62" spans="1:14" ht="9" customHeight="1">
      <c r="A62" s="81"/>
      <c r="B62" s="65"/>
      <c r="C62" s="73"/>
      <c r="D62" s="65"/>
      <c r="E62" s="65"/>
      <c r="F62" s="65"/>
      <c r="G62" s="65"/>
      <c r="H62" s="65"/>
      <c r="I62" s="65"/>
      <c r="J62" s="75"/>
      <c r="K62" s="65"/>
      <c r="L62" s="65"/>
      <c r="M62" s="65"/>
      <c r="N62" s="65"/>
    </row>
    <row r="63" spans="1:10" ht="17.25" customHeight="1">
      <c r="A63" s="136">
        <v>2115</v>
      </c>
      <c r="B63" s="146" t="str">
        <f>'Titulní list'!B320</f>
        <v>Poplatky městu, státu</v>
      </c>
      <c r="C63" s="69"/>
      <c r="D63" s="68"/>
      <c r="E63" s="68"/>
      <c r="F63" s="68"/>
      <c r="G63" s="68"/>
      <c r="H63" s="68"/>
      <c r="I63" s="68"/>
      <c r="J63" s="70"/>
    </row>
    <row r="64" spans="1:10" ht="17.25" customHeight="1">
      <c r="A64" s="136"/>
      <c r="B64" s="146"/>
      <c r="C64" s="69"/>
      <c r="D64" s="68"/>
      <c r="E64" s="68"/>
      <c r="F64" s="68"/>
      <c r="G64" s="68"/>
      <c r="H64" s="68"/>
      <c r="I64" s="68"/>
      <c r="J64" s="70"/>
    </row>
    <row r="65" spans="1:14" ht="17.25" customHeight="1">
      <c r="A65" s="86"/>
      <c r="B65" s="72" t="s">
        <v>308</v>
      </c>
      <c r="C65" s="124">
        <f>SUM(J63:J64)</f>
        <v>0</v>
      </c>
      <c r="D65" s="124"/>
      <c r="E65" s="124"/>
      <c r="F65" s="124"/>
      <c r="G65" s="124"/>
      <c r="H65" s="124"/>
      <c r="I65" s="124"/>
      <c r="J65" s="124">
        <f>SUM(J63:J64)</f>
        <v>0</v>
      </c>
      <c r="K65" s="65"/>
      <c r="L65" s="65"/>
      <c r="M65" s="65"/>
      <c r="N65" s="65"/>
    </row>
    <row r="66" spans="1:14" ht="9" customHeight="1">
      <c r="A66" s="81"/>
      <c r="B66" s="65"/>
      <c r="C66" s="73"/>
      <c r="D66" s="65"/>
      <c r="E66" s="65"/>
      <c r="F66" s="65"/>
      <c r="G66" s="65"/>
      <c r="H66" s="65"/>
      <c r="I66" s="65"/>
      <c r="J66" s="75"/>
      <c r="K66" s="65"/>
      <c r="L66" s="65"/>
      <c r="M66" s="65"/>
      <c r="N66" s="65"/>
    </row>
    <row r="67" spans="1:10" ht="17.25" customHeight="1">
      <c r="A67" s="136">
        <v>2116</v>
      </c>
      <c r="B67" s="146" t="str">
        <f>'Titulní list'!B321</f>
        <v>Poplatky TSK</v>
      </c>
      <c r="C67" s="69"/>
      <c r="D67" s="68"/>
      <c r="E67" s="68"/>
      <c r="F67" s="68"/>
      <c r="G67" s="68"/>
      <c r="H67" s="68"/>
      <c r="I67" s="68"/>
      <c r="J67" s="70"/>
    </row>
    <row r="68" spans="1:10" ht="17.25" customHeight="1">
      <c r="A68" s="136"/>
      <c r="B68" s="146"/>
      <c r="C68" s="69"/>
      <c r="D68" s="68"/>
      <c r="E68" s="68"/>
      <c r="F68" s="68"/>
      <c r="G68" s="68"/>
      <c r="H68" s="68"/>
      <c r="I68" s="68"/>
      <c r="J68" s="70"/>
    </row>
    <row r="69" spans="1:14" ht="17.25" customHeight="1">
      <c r="A69" s="86"/>
      <c r="B69" s="72" t="s">
        <v>308</v>
      </c>
      <c r="C69" s="124">
        <f>SUM(J67:J68)</f>
        <v>0</v>
      </c>
      <c r="D69" s="124"/>
      <c r="E69" s="124"/>
      <c r="F69" s="124"/>
      <c r="G69" s="124"/>
      <c r="H69" s="124"/>
      <c r="I69" s="124"/>
      <c r="J69" s="124">
        <f>SUM(J67:J68)</f>
        <v>0</v>
      </c>
      <c r="K69" s="65"/>
      <c r="L69" s="65"/>
      <c r="M69" s="65"/>
      <c r="N69" s="65"/>
    </row>
    <row r="70" spans="1:14" ht="9" customHeight="1">
      <c r="A70" s="81"/>
      <c r="B70" s="65"/>
      <c r="C70" s="73"/>
      <c r="D70" s="65"/>
      <c r="E70" s="65"/>
      <c r="F70" s="65"/>
      <c r="G70" s="65"/>
      <c r="H70" s="65"/>
      <c r="I70" s="65"/>
      <c r="J70" s="75"/>
      <c r="K70" s="65"/>
      <c r="L70" s="65"/>
      <c r="M70" s="65"/>
      <c r="N70" s="65"/>
    </row>
    <row r="71" spans="1:10" ht="17.25" customHeight="1">
      <c r="A71" s="136">
        <v>2117</v>
      </c>
      <c r="B71" s="146" t="str">
        <f>'Titulní list'!B322</f>
        <v>Basecamp / Technici zázemi</v>
      </c>
      <c r="C71" s="69"/>
      <c r="D71" s="68"/>
      <c r="E71" s="68"/>
      <c r="F71" s="68"/>
      <c r="G71" s="68"/>
      <c r="H71" s="68"/>
      <c r="I71" s="68"/>
      <c r="J71" s="70"/>
    </row>
    <row r="72" spans="1:10" ht="17.25" customHeight="1">
      <c r="A72" s="136"/>
      <c r="B72" s="146"/>
      <c r="C72" s="69"/>
      <c r="D72" s="68"/>
      <c r="E72" s="68"/>
      <c r="F72" s="68"/>
      <c r="G72" s="68"/>
      <c r="H72" s="68"/>
      <c r="I72" s="68"/>
      <c r="J72" s="70"/>
    </row>
    <row r="73" spans="1:14" ht="17.25" customHeight="1">
      <c r="A73" s="86"/>
      <c r="B73" s="72" t="s">
        <v>308</v>
      </c>
      <c r="C73" s="124">
        <f>SUM(J71:J72)</f>
        <v>0</v>
      </c>
      <c r="D73" s="124"/>
      <c r="E73" s="124"/>
      <c r="F73" s="124"/>
      <c r="G73" s="124"/>
      <c r="H73" s="124"/>
      <c r="I73" s="124"/>
      <c r="J73" s="124">
        <f>SUM(J71:J72)</f>
        <v>0</v>
      </c>
      <c r="K73" s="65"/>
      <c r="L73" s="65"/>
      <c r="M73" s="65"/>
      <c r="N73" s="65"/>
    </row>
    <row r="74" spans="1:14" ht="9" customHeight="1">
      <c r="A74" s="81"/>
      <c r="B74" s="65"/>
      <c r="C74" s="73"/>
      <c r="D74" s="65"/>
      <c r="E74" s="65"/>
      <c r="F74" s="65"/>
      <c r="G74" s="65"/>
      <c r="H74" s="65"/>
      <c r="I74" s="65"/>
      <c r="J74" s="75"/>
      <c r="K74" s="65"/>
      <c r="L74" s="65"/>
      <c r="M74" s="65"/>
      <c r="N74" s="65"/>
    </row>
    <row r="75" spans="1:10" ht="17.25" customHeight="1">
      <c r="A75" s="136">
        <v>2118</v>
      </c>
      <c r="B75" s="146" t="str">
        <f>'Titulní list'!B323</f>
        <v>Požarní služby</v>
      </c>
      <c r="C75" s="69"/>
      <c r="D75" s="68"/>
      <c r="E75" s="68"/>
      <c r="F75" s="68"/>
      <c r="G75" s="68"/>
      <c r="H75" s="68"/>
      <c r="I75" s="68"/>
      <c r="J75" s="70"/>
    </row>
    <row r="76" spans="1:10" ht="17.25" customHeight="1">
      <c r="A76" s="136"/>
      <c r="B76" s="146"/>
      <c r="C76" s="69"/>
      <c r="D76" s="68"/>
      <c r="E76" s="68"/>
      <c r="F76" s="68"/>
      <c r="G76" s="68"/>
      <c r="H76" s="68"/>
      <c r="I76" s="68"/>
      <c r="J76" s="70"/>
    </row>
    <row r="77" spans="1:14" ht="17.25" customHeight="1">
      <c r="A77" s="86"/>
      <c r="B77" s="72" t="s">
        <v>308</v>
      </c>
      <c r="C77" s="124">
        <f>SUM(J75:J76)</f>
        <v>0</v>
      </c>
      <c r="D77" s="124"/>
      <c r="E77" s="124"/>
      <c r="F77" s="124"/>
      <c r="G77" s="124"/>
      <c r="H77" s="124"/>
      <c r="I77" s="124"/>
      <c r="J77" s="124">
        <f>SUM(J75:J76)</f>
        <v>0</v>
      </c>
      <c r="K77" s="65"/>
      <c r="L77" s="65"/>
      <c r="M77" s="65"/>
      <c r="N77" s="65"/>
    </row>
    <row r="78" spans="1:14" ht="9" customHeight="1">
      <c r="A78" s="81"/>
      <c r="B78" s="65"/>
      <c r="C78" s="73"/>
      <c r="D78" s="65"/>
      <c r="E78" s="65"/>
      <c r="F78" s="65"/>
      <c r="G78" s="65"/>
      <c r="H78" s="65"/>
      <c r="I78" s="65"/>
      <c r="J78" s="75"/>
      <c r="K78" s="65"/>
      <c r="L78" s="65"/>
      <c r="M78" s="65"/>
      <c r="N78" s="65"/>
    </row>
    <row r="79" spans="1:10" ht="17.25" customHeight="1">
      <c r="A79" s="136">
        <v>2119</v>
      </c>
      <c r="B79" s="146" t="str">
        <f>'Titulní list'!B324</f>
        <v>Zdravotní služby</v>
      </c>
      <c r="C79" s="69"/>
      <c r="D79" s="68"/>
      <c r="E79" s="68"/>
      <c r="F79" s="68"/>
      <c r="G79" s="68"/>
      <c r="H79" s="68"/>
      <c r="I79" s="68"/>
      <c r="J79" s="70"/>
    </row>
    <row r="80" spans="1:10" ht="17.25" customHeight="1">
      <c r="A80" s="136"/>
      <c r="B80" s="146"/>
      <c r="C80" s="69"/>
      <c r="D80" s="68"/>
      <c r="E80" s="68"/>
      <c r="F80" s="68"/>
      <c r="G80" s="68"/>
      <c r="H80" s="68"/>
      <c r="I80" s="68"/>
      <c r="J80" s="70"/>
    </row>
    <row r="81" spans="1:14" ht="17.25" customHeight="1">
      <c r="A81" s="86"/>
      <c r="B81" s="72" t="s">
        <v>308</v>
      </c>
      <c r="C81" s="124">
        <f>SUM(J79:J80)</f>
        <v>0</v>
      </c>
      <c r="D81" s="124"/>
      <c r="E81" s="124"/>
      <c r="F81" s="124"/>
      <c r="G81" s="124"/>
      <c r="H81" s="124"/>
      <c r="I81" s="124"/>
      <c r="J81" s="124">
        <f>SUM(J79:J80)</f>
        <v>0</v>
      </c>
      <c r="K81" s="65"/>
      <c r="L81" s="65"/>
      <c r="M81" s="65"/>
      <c r="N81" s="65"/>
    </row>
    <row r="82" spans="1:14" ht="9" customHeight="1">
      <c r="A82" s="81"/>
      <c r="B82" s="65"/>
      <c r="C82" s="73"/>
      <c r="D82" s="65"/>
      <c r="E82" s="65"/>
      <c r="F82" s="65"/>
      <c r="G82" s="65"/>
      <c r="H82" s="65"/>
      <c r="I82" s="65"/>
      <c r="J82" s="75"/>
      <c r="K82" s="65"/>
      <c r="L82" s="65"/>
      <c r="M82" s="65"/>
      <c r="N82" s="65"/>
    </row>
    <row r="83" spans="1:10" ht="17.25" customHeight="1">
      <c r="A83" s="136">
        <v>2120</v>
      </c>
      <c r="B83" s="146" t="str">
        <f>'Titulní list'!B325</f>
        <v>Ostatní</v>
      </c>
      <c r="C83" s="69"/>
      <c r="D83" s="68"/>
      <c r="E83" s="68"/>
      <c r="F83" s="68"/>
      <c r="G83" s="68"/>
      <c r="H83" s="68"/>
      <c r="I83" s="68"/>
      <c r="J83" s="70"/>
    </row>
    <row r="84" spans="1:10" ht="17.25" customHeight="1">
      <c r="A84" s="136"/>
      <c r="B84" s="146"/>
      <c r="C84" s="69"/>
      <c r="D84" s="68"/>
      <c r="E84" s="68"/>
      <c r="F84" s="68"/>
      <c r="G84" s="68"/>
      <c r="H84" s="68"/>
      <c r="I84" s="68"/>
      <c r="J84" s="70"/>
    </row>
    <row r="85" spans="1:14" ht="17.25" customHeight="1">
      <c r="A85" s="86"/>
      <c r="B85" s="72" t="s">
        <v>308</v>
      </c>
      <c r="C85" s="124">
        <f>SUM(J83:J84)</f>
        <v>0</v>
      </c>
      <c r="D85" s="124"/>
      <c r="E85" s="124"/>
      <c r="F85" s="124"/>
      <c r="G85" s="124"/>
      <c r="H85" s="124"/>
      <c r="I85" s="124"/>
      <c r="J85" s="124">
        <f>SUM(J83:J84)</f>
        <v>0</v>
      </c>
      <c r="K85" s="65"/>
      <c r="L85" s="65"/>
      <c r="M85" s="65"/>
      <c r="N85" s="65"/>
    </row>
    <row r="86" ht="17.25" customHeight="1"/>
    <row r="87" spans="1:10" s="97" customFormat="1" ht="22.5" customHeight="1">
      <c r="A87" s="140" t="s">
        <v>25</v>
      </c>
      <c r="B87" s="140"/>
      <c r="C87" s="141">
        <f>SUM(C49+C45+C41+C37+C33+C29+C25+C21+C17+C13+C9+C53+C73+C69+C65+C61+C57+C77+C81+C85)</f>
        <v>0</v>
      </c>
      <c r="D87" s="141"/>
      <c r="E87" s="141"/>
      <c r="F87" s="141"/>
      <c r="G87" s="141"/>
      <c r="H87" s="141"/>
      <c r="I87" s="141"/>
      <c r="J87" s="141"/>
    </row>
    <row r="88" ht="17.25" customHeight="1"/>
    <row r="89" spans="1:10" ht="17.25" customHeight="1">
      <c r="A89" s="136">
        <v>2121</v>
      </c>
      <c r="B89" s="146" t="str">
        <f>'Titulní list'!B326</f>
        <v>Honoráře vyplácené v ČR podle § 42 odst. 4 písm. b)</v>
      </c>
      <c r="C89" s="69"/>
      <c r="D89" s="68"/>
      <c r="E89" s="68"/>
      <c r="F89" s="68"/>
      <c r="G89" s="68"/>
      <c r="H89" s="68"/>
      <c r="I89" s="88"/>
      <c r="J89" s="70"/>
    </row>
    <row r="90" spans="1:10" ht="17.25" customHeight="1">
      <c r="A90" s="136"/>
      <c r="B90" s="146"/>
      <c r="C90" s="69"/>
      <c r="D90" s="68"/>
      <c r="E90" s="68"/>
      <c r="F90" s="68"/>
      <c r="G90" s="68"/>
      <c r="H90" s="68"/>
      <c r="I90" s="88"/>
      <c r="J90" s="70"/>
    </row>
    <row r="91" spans="1:14" ht="17.25" customHeight="1">
      <c r="A91" s="86"/>
      <c r="B91" s="72" t="s">
        <v>308</v>
      </c>
      <c r="C91" s="124">
        <f>SUM(J89:J90)</f>
        <v>0</v>
      </c>
      <c r="D91" s="124"/>
      <c r="E91" s="124"/>
      <c r="F91" s="124"/>
      <c r="G91" s="124"/>
      <c r="H91" s="124"/>
      <c r="I91" s="124"/>
      <c r="J91" s="124">
        <f>SUM(J89:J90)</f>
        <v>0</v>
      </c>
      <c r="K91" s="65"/>
      <c r="L91" s="65"/>
      <c r="M91" s="65"/>
      <c r="N91" s="65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22</v>
      </c>
      <c r="B5" s="120" t="str">
        <f>'Titulní list'!B329</f>
        <v>Doprava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2201</v>
      </c>
      <c r="B7" s="117" t="str">
        <f>'Titulní list'!B330</f>
        <v>Transport kapitáni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2202</v>
      </c>
      <c r="B11" s="117" t="str">
        <f>'Titulní list'!B331</f>
        <v>Řidiči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2203</v>
      </c>
      <c r="B15" s="117" t="str">
        <f>'Titulní list'!B332</f>
        <v>Nájem aut (bez řidiče)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2204</v>
      </c>
      <c r="B19" s="117" t="str">
        <f>'Titulní list'!B333</f>
        <v>Nájem karavanů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2205</v>
      </c>
      <c r="B23" s="117" t="str">
        <f>'Titulní list'!B334</f>
        <v>Nákladní a speciální doprava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2206</v>
      </c>
      <c r="B27" s="137" t="str">
        <f>'Titulní list'!B335</f>
        <v>Nákupy PHM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37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2207</v>
      </c>
      <c r="B31" s="138" t="str">
        <f>'Titulní list'!B336</f>
        <v>Kilometrovné včetně paušálního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38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2208</v>
      </c>
      <c r="B35" s="117" t="str">
        <f>'Titulní list'!B337</f>
        <v>Shipping - mezinárodní zasilatelství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17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2209</v>
      </c>
      <c r="B39" s="117" t="str">
        <f>'Titulní list'!B338</f>
        <v>Mýto, dopravní poplatky, parkovné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17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4">
        <f>SUM(J39:J40)</f>
        <v>0</v>
      </c>
      <c r="D41" s="124"/>
      <c r="E41" s="124"/>
      <c r="F41" s="124"/>
      <c r="G41" s="124"/>
      <c r="H41" s="124"/>
      <c r="I41" s="124"/>
      <c r="J41" s="124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2210</v>
      </c>
      <c r="B43" s="117" t="str">
        <f>'Titulní list'!B339</f>
        <v>Ostatní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17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ht="17.25" customHeight="1"/>
    <row r="47" spans="1:10" s="97" customFormat="1" ht="22.5" customHeight="1">
      <c r="A47" s="140" t="s">
        <v>25</v>
      </c>
      <c r="B47" s="140"/>
      <c r="C47" s="130">
        <f>SUM(C37+C33+C29+C25+C21+C17+C13+C9+C41+C45)</f>
        <v>0</v>
      </c>
      <c r="D47" s="130"/>
      <c r="E47" s="130"/>
      <c r="F47" s="130"/>
      <c r="G47" s="130"/>
      <c r="H47" s="130"/>
      <c r="I47" s="130"/>
      <c r="J47" s="130"/>
    </row>
    <row r="48" ht="17.25" customHeight="1"/>
  </sheetData>
  <sheetProtection selectLockedCells="1" selectUnlockedCells="1"/>
  <mergeCells count="44">
    <mergeCell ref="A47:B47"/>
    <mergeCell ref="C47:J47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23</v>
      </c>
      <c r="B5" s="120" t="str">
        <f>'Titulní list'!B342</f>
        <v>Ubytování, diety, cestovné, catering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2301</v>
      </c>
      <c r="B7" s="117" t="str">
        <f>'Titulní list'!B343</f>
        <v>Ubytování štábu a herců v ČR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2303</v>
      </c>
      <c r="B11" s="117" t="str">
        <f>'Titulní list'!B345</f>
        <v>Letenky včetně poplatků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2304</v>
      </c>
      <c r="B15" s="117" t="str">
        <f>'Titulní list'!B346</f>
        <v>Taxi, jízdenky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2305</v>
      </c>
      <c r="B19" s="117" t="str">
        <f>'Titulní list'!B347</f>
        <v>Ostatní cestovné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2308</v>
      </c>
      <c r="B23" s="117" t="str">
        <f>'Titulní list'!B350</f>
        <v>Cateringové služby (nájem, doprava)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2309</v>
      </c>
      <c r="B27" s="137" t="str">
        <f>'Titulní list'!B351</f>
        <v>Catering – stravování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37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2310</v>
      </c>
      <c r="B31" s="138" t="str">
        <f>'Titulní list'!B352</f>
        <v>Ostatní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38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ht="17.25" customHeight="1"/>
    <row r="35" spans="1:10" s="97" customFormat="1" ht="22.5" customHeight="1">
      <c r="A35" s="140" t="s">
        <v>25</v>
      </c>
      <c r="B35" s="140"/>
      <c r="C35" s="130">
        <f>SUM(C33+C29+C25+C21+C17+C13+C9)</f>
        <v>0</v>
      </c>
      <c r="D35" s="130"/>
      <c r="E35" s="130"/>
      <c r="F35" s="130"/>
      <c r="G35" s="130"/>
      <c r="H35" s="130"/>
      <c r="I35" s="130"/>
      <c r="J35" s="130"/>
    </row>
    <row r="36" ht="17.25" customHeight="1"/>
  </sheetData>
  <sheetProtection selectLockedCells="1" selectUnlockedCells="1"/>
  <mergeCells count="35">
    <mergeCell ref="A31:A32"/>
    <mergeCell ref="B31:B32"/>
    <mergeCell ref="C33:J33"/>
    <mergeCell ref="A35:B35"/>
    <mergeCell ref="C35:J35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24</v>
      </c>
      <c r="B5" s="120" t="str">
        <f>'Titulní list'!B355</f>
        <v>Postprodukce – střih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2401</v>
      </c>
      <c r="B7" s="117" t="str">
        <f>'Titulní list'!B356</f>
        <v>Střih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2402</v>
      </c>
      <c r="B11" s="117" t="str">
        <f>'Titulní list'!B357</f>
        <v>Asistenti střihu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2403</v>
      </c>
      <c r="B15" s="117" t="str">
        <f>'Titulní list'!B358</f>
        <v>Nájem střižny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2404</v>
      </c>
      <c r="B19" s="117" t="str">
        <f>'Titulní list'!B359</f>
        <v>Ostatní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ht="17.25" customHeight="1"/>
    <row r="23" spans="1:10" s="97" customFormat="1" ht="22.5" customHeight="1">
      <c r="A23" s="140" t="s">
        <v>25</v>
      </c>
      <c r="B23" s="140"/>
      <c r="C23" s="130">
        <f>SUM(C21+C17+C13+C9)</f>
        <v>0</v>
      </c>
      <c r="D23" s="130"/>
      <c r="E23" s="130"/>
      <c r="F23" s="130"/>
      <c r="G23" s="130"/>
      <c r="H23" s="130"/>
      <c r="I23" s="130"/>
      <c r="J23" s="130"/>
    </row>
    <row r="24" ht="17.25" customHeight="1"/>
    <row r="25" spans="1:10" ht="17.25" customHeight="1">
      <c r="A25" s="136">
        <v>2405</v>
      </c>
      <c r="B25" s="146" t="str">
        <f>'Titulní list'!B360</f>
        <v>Honoráře vyplácené v ČR podle § 42 odst. 4 písm. b)</v>
      </c>
      <c r="C25" s="69"/>
      <c r="D25" s="68"/>
      <c r="E25" s="68"/>
      <c r="F25" s="68"/>
      <c r="G25" s="68"/>
      <c r="H25" s="68"/>
      <c r="I25" s="88"/>
      <c r="J25" s="70"/>
    </row>
    <row r="26" spans="1:10" ht="17.25" customHeight="1">
      <c r="A26" s="136"/>
      <c r="B26" s="146"/>
      <c r="C26" s="69"/>
      <c r="D26" s="68"/>
      <c r="E26" s="68"/>
      <c r="F26" s="68"/>
      <c r="G26" s="68"/>
      <c r="H26" s="68"/>
      <c r="I26" s="88"/>
      <c r="J26" s="70"/>
    </row>
    <row r="27" spans="1:14" ht="17.25" customHeight="1">
      <c r="A27" s="86"/>
      <c r="B27" s="72" t="s">
        <v>308</v>
      </c>
      <c r="C27" s="124">
        <f>SUM(J25:J26)</f>
        <v>0</v>
      </c>
      <c r="D27" s="124"/>
      <c r="E27" s="124"/>
      <c r="F27" s="124"/>
      <c r="G27" s="124"/>
      <c r="H27" s="124"/>
      <c r="I27" s="124"/>
      <c r="J27" s="124">
        <f>SUM(J25:J26)</f>
        <v>0</v>
      </c>
      <c r="K27" s="65"/>
      <c r="L27" s="65"/>
      <c r="M27" s="65"/>
      <c r="N27" s="65"/>
    </row>
  </sheetData>
  <sheetProtection selectLockedCells="1" selectUnlockedCells="1"/>
  <mergeCells count="29">
    <mergeCell ref="A23:B23"/>
    <mergeCell ref="C23:J23"/>
    <mergeCell ref="A25:A26"/>
    <mergeCell ref="B25:B26"/>
    <mergeCell ref="C27:J27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21" customHeight="1">
      <c r="A5" s="144">
        <v>25</v>
      </c>
      <c r="B5" s="145" t="str">
        <f>'Titulní list'!B363</f>
        <v>Postprodukce - obrazová včetně VFX a animací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21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2501</v>
      </c>
      <c r="B7" s="146" t="str">
        <f>'Titulní list'!B364</f>
        <v>VFX supervisor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2502</v>
      </c>
      <c r="B11" s="146" t="str">
        <f>'Titulní list'!B365</f>
        <v>Ostatní štáb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2503</v>
      </c>
      <c r="B15" s="146" t="str">
        <f>'Titulní list'!B366</f>
        <v>Scanování negativu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2504</v>
      </c>
      <c r="B19" s="146" t="str">
        <f>'Titulní list'!B367</f>
        <v>Příprava a zpracování dat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2505</v>
      </c>
      <c r="B23" s="146" t="str">
        <f>'Titulní list'!B368</f>
        <v>On-line (on-line, off - line match)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2506</v>
      </c>
      <c r="B27" s="146" t="str">
        <f>'Titulní list'!B369</f>
        <v>Barevné korekce (grading)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2507</v>
      </c>
      <c r="B31" s="146" t="str">
        <f>'Titulní list'!B370</f>
        <v>VFX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2508</v>
      </c>
      <c r="B35" s="146" t="str">
        <f>'Titulní list'!B371</f>
        <v>Animace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2509</v>
      </c>
      <c r="B39" s="146" t="str">
        <f>'Titulní list'!B372</f>
        <v>Titulky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5">
        <f>SUM(J39:J40)</f>
        <v>0</v>
      </c>
      <c r="D41" s="125"/>
      <c r="E41" s="125"/>
      <c r="F41" s="125"/>
      <c r="G41" s="125"/>
      <c r="H41" s="125"/>
      <c r="I41" s="125"/>
      <c r="J41" s="125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2510</v>
      </c>
      <c r="B43" s="146" t="str">
        <f>'Titulní list'!B373</f>
        <v>Výroba masteru (DCP, HD, ad.)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46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2511</v>
      </c>
      <c r="B47" s="146" t="str">
        <f>'Titulní list'!B374</f>
        <v>Výstupy (Deliverables)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46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4">
        <f>SUM(J47:J48)</f>
        <v>0</v>
      </c>
      <c r="D49" s="124"/>
      <c r="E49" s="124"/>
      <c r="F49" s="124"/>
      <c r="G49" s="124"/>
      <c r="H49" s="124"/>
      <c r="I49" s="124"/>
      <c r="J49" s="124">
        <f>SUM(J47:J48)</f>
        <v>0</v>
      </c>
      <c r="K49" s="65"/>
      <c r="L49" s="65"/>
      <c r="M49" s="65"/>
      <c r="N49" s="65"/>
    </row>
    <row r="50" spans="1:14" ht="9" customHeight="1">
      <c r="A50" s="81"/>
      <c r="B50" s="65"/>
      <c r="C50" s="73"/>
      <c r="D50" s="65"/>
      <c r="E50" s="65"/>
      <c r="F50" s="65"/>
      <c r="G50" s="65"/>
      <c r="H50" s="65"/>
      <c r="I50" s="65"/>
      <c r="J50" s="75"/>
      <c r="K50" s="65"/>
      <c r="L50" s="65"/>
      <c r="M50" s="65"/>
      <c r="N50" s="65"/>
    </row>
    <row r="51" spans="1:10" ht="17.25" customHeight="1">
      <c r="A51" s="136">
        <v>2512</v>
      </c>
      <c r="B51" s="146" t="str">
        <f>'Titulní list'!B375</f>
        <v>Materiál</v>
      </c>
      <c r="C51" s="69"/>
      <c r="D51" s="68"/>
      <c r="E51" s="68"/>
      <c r="F51" s="68"/>
      <c r="G51" s="68"/>
      <c r="H51" s="68"/>
      <c r="I51" s="68"/>
      <c r="J51" s="70"/>
    </row>
    <row r="52" spans="1:10" ht="17.25" customHeight="1">
      <c r="A52" s="136"/>
      <c r="B52" s="146"/>
      <c r="C52" s="69"/>
      <c r="D52" s="68"/>
      <c r="E52" s="68"/>
      <c r="F52" s="68"/>
      <c r="G52" s="68"/>
      <c r="H52" s="68"/>
      <c r="I52" s="68"/>
      <c r="J52" s="70"/>
    </row>
    <row r="53" spans="1:14" ht="17.25" customHeight="1">
      <c r="A53" s="86"/>
      <c r="B53" s="72" t="s">
        <v>308</v>
      </c>
      <c r="C53" s="124">
        <f>SUM(J51:J52)</f>
        <v>0</v>
      </c>
      <c r="D53" s="124"/>
      <c r="E53" s="124"/>
      <c r="F53" s="124"/>
      <c r="G53" s="124"/>
      <c r="H53" s="124"/>
      <c r="I53" s="124"/>
      <c r="J53" s="124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5"/>
      <c r="J54" s="75"/>
      <c r="K54" s="65"/>
      <c r="L54" s="65"/>
      <c r="M54" s="65"/>
      <c r="N54" s="65"/>
    </row>
    <row r="55" spans="1:10" ht="17.25" customHeight="1">
      <c r="A55" s="136">
        <v>2513</v>
      </c>
      <c r="B55" s="146" t="str">
        <f>'Titulní list'!B376</f>
        <v>Služby filmových laboratoří</v>
      </c>
      <c r="C55" s="69"/>
      <c r="D55" s="68"/>
      <c r="E55" s="68"/>
      <c r="F55" s="68"/>
      <c r="G55" s="68"/>
      <c r="H55" s="68"/>
      <c r="I55" s="68"/>
      <c r="J55" s="70"/>
    </row>
    <row r="56" spans="1:10" ht="17.25" customHeight="1">
      <c r="A56" s="136"/>
      <c r="B56" s="146"/>
      <c r="C56" s="69"/>
      <c r="D56" s="68"/>
      <c r="E56" s="68"/>
      <c r="F56" s="68"/>
      <c r="G56" s="68"/>
      <c r="H56" s="68"/>
      <c r="I56" s="68"/>
      <c r="J56" s="70"/>
    </row>
    <row r="57" spans="1:14" ht="17.25" customHeight="1">
      <c r="A57" s="86"/>
      <c r="B57" s="72" t="s">
        <v>308</v>
      </c>
      <c r="C57" s="124">
        <f>SUM(J55:J56)</f>
        <v>0</v>
      </c>
      <c r="D57" s="124"/>
      <c r="E57" s="124"/>
      <c r="F57" s="124"/>
      <c r="G57" s="124"/>
      <c r="H57" s="124"/>
      <c r="I57" s="124"/>
      <c r="J57" s="124">
        <f>SUM(J55:J56)</f>
        <v>0</v>
      </c>
      <c r="K57" s="65"/>
      <c r="L57" s="65"/>
      <c r="M57" s="65"/>
      <c r="N57" s="65"/>
    </row>
    <row r="58" spans="1:14" ht="9" customHeight="1">
      <c r="A58" s="81"/>
      <c r="B58" s="65"/>
      <c r="C58" s="73"/>
      <c r="D58" s="65"/>
      <c r="E58" s="65"/>
      <c r="F58" s="65"/>
      <c r="G58" s="65"/>
      <c r="H58" s="65"/>
      <c r="I58" s="65"/>
      <c r="J58" s="75"/>
      <c r="K58" s="65"/>
      <c r="L58" s="65"/>
      <c r="M58" s="65"/>
      <c r="N58" s="65"/>
    </row>
    <row r="59" spans="1:10" ht="17.25" customHeight="1">
      <c r="A59" s="136">
        <v>2514</v>
      </c>
      <c r="B59" s="146" t="str">
        <f>'Titulní list'!B377</f>
        <v>Kontrolní projekce</v>
      </c>
      <c r="C59" s="69"/>
      <c r="D59" s="68"/>
      <c r="E59" s="68"/>
      <c r="F59" s="68"/>
      <c r="G59" s="68"/>
      <c r="H59" s="68"/>
      <c r="I59" s="68"/>
      <c r="J59" s="70"/>
    </row>
    <row r="60" spans="1:10" ht="17.25" customHeight="1">
      <c r="A60" s="136"/>
      <c r="B60" s="146"/>
      <c r="C60" s="69"/>
      <c r="D60" s="68"/>
      <c r="E60" s="68"/>
      <c r="F60" s="68"/>
      <c r="G60" s="68"/>
      <c r="H60" s="68"/>
      <c r="I60" s="68"/>
      <c r="J60" s="70"/>
    </row>
    <row r="61" spans="1:14" ht="17.25" customHeight="1">
      <c r="A61" s="86"/>
      <c r="B61" s="72" t="s">
        <v>308</v>
      </c>
      <c r="C61" s="124">
        <f>SUM(J59:J60)</f>
        <v>0</v>
      </c>
      <c r="D61" s="124"/>
      <c r="E61" s="124"/>
      <c r="F61" s="124"/>
      <c r="G61" s="124"/>
      <c r="H61" s="124"/>
      <c r="I61" s="124"/>
      <c r="J61" s="124">
        <f>SUM(J59:J60)</f>
        <v>0</v>
      </c>
      <c r="K61" s="65"/>
      <c r="L61" s="65"/>
      <c r="M61" s="65"/>
      <c r="N61" s="65"/>
    </row>
    <row r="62" spans="1:14" ht="9" customHeight="1">
      <c r="A62" s="81"/>
      <c r="B62" s="65"/>
      <c r="C62" s="73"/>
      <c r="D62" s="65"/>
      <c r="E62" s="65"/>
      <c r="F62" s="65"/>
      <c r="G62" s="65"/>
      <c r="H62" s="65"/>
      <c r="I62" s="65"/>
      <c r="J62" s="75"/>
      <c r="K62" s="65"/>
      <c r="L62" s="65"/>
      <c r="M62" s="65"/>
      <c r="N62" s="65"/>
    </row>
    <row r="63" spans="1:10" ht="17.25" customHeight="1">
      <c r="A63" s="136">
        <v>2515</v>
      </c>
      <c r="B63" s="146" t="str">
        <f>'Titulní list'!B378</f>
        <v>Obrazové archívní materiály (licence, přepisy ad.)</v>
      </c>
      <c r="C63" s="69"/>
      <c r="D63" s="68"/>
      <c r="E63" s="68"/>
      <c r="F63" s="68"/>
      <c r="G63" s="68"/>
      <c r="H63" s="68"/>
      <c r="I63" s="68"/>
      <c r="J63" s="70"/>
    </row>
    <row r="64" spans="1:10" ht="17.25" customHeight="1">
      <c r="A64" s="136"/>
      <c r="B64" s="146"/>
      <c r="C64" s="69"/>
      <c r="D64" s="68"/>
      <c r="E64" s="68"/>
      <c r="F64" s="68"/>
      <c r="G64" s="68"/>
      <c r="H64" s="68"/>
      <c r="I64" s="68"/>
      <c r="J64" s="70"/>
    </row>
    <row r="65" spans="1:14" ht="17.25" customHeight="1">
      <c r="A65" s="86"/>
      <c r="B65" s="72" t="s">
        <v>308</v>
      </c>
      <c r="C65" s="124">
        <f>SUM(J63:J64)</f>
        <v>0</v>
      </c>
      <c r="D65" s="124"/>
      <c r="E65" s="124"/>
      <c r="F65" s="124"/>
      <c r="G65" s="124"/>
      <c r="H65" s="124"/>
      <c r="I65" s="124"/>
      <c r="J65" s="124">
        <f>SUM(J63:J64)</f>
        <v>0</v>
      </c>
      <c r="K65" s="65"/>
      <c r="L65" s="65"/>
      <c r="M65" s="65"/>
      <c r="N65" s="65"/>
    </row>
    <row r="66" spans="1:14" ht="9" customHeight="1">
      <c r="A66" s="81"/>
      <c r="B66" s="65"/>
      <c r="C66" s="73"/>
      <c r="D66" s="65"/>
      <c r="E66" s="65"/>
      <c r="F66" s="65"/>
      <c r="G66" s="65"/>
      <c r="H66" s="65"/>
      <c r="I66" s="65"/>
      <c r="J66" s="75"/>
      <c r="K66" s="65"/>
      <c r="L66" s="65"/>
      <c r="M66" s="65"/>
      <c r="N66" s="65"/>
    </row>
    <row r="67" spans="1:10" ht="17.25" customHeight="1">
      <c r="A67" s="136">
        <v>2516</v>
      </c>
      <c r="B67" s="146" t="str">
        <f>'Titulní list'!B379</f>
        <v>Ostatní</v>
      </c>
      <c r="C67" s="69"/>
      <c r="D67" s="68"/>
      <c r="E67" s="68"/>
      <c r="F67" s="68"/>
      <c r="G67" s="68"/>
      <c r="H67" s="68"/>
      <c r="I67" s="68"/>
      <c r="J67" s="70"/>
    </row>
    <row r="68" spans="1:10" ht="17.25" customHeight="1">
      <c r="A68" s="136"/>
      <c r="B68" s="146"/>
      <c r="C68" s="69"/>
      <c r="D68" s="68"/>
      <c r="E68" s="68"/>
      <c r="F68" s="68"/>
      <c r="G68" s="68"/>
      <c r="H68" s="68"/>
      <c r="I68" s="68"/>
      <c r="J68" s="70"/>
    </row>
    <row r="69" spans="1:14" ht="17.25" customHeight="1">
      <c r="A69" s="86"/>
      <c r="B69" s="72" t="s">
        <v>308</v>
      </c>
      <c r="C69" s="124">
        <f>SUM(J67:J68)</f>
        <v>0</v>
      </c>
      <c r="D69" s="124"/>
      <c r="E69" s="124"/>
      <c r="F69" s="124"/>
      <c r="G69" s="124"/>
      <c r="H69" s="124"/>
      <c r="I69" s="124"/>
      <c r="J69" s="124">
        <f>SUM(J67:J68)</f>
        <v>0</v>
      </c>
      <c r="K69" s="65"/>
      <c r="L69" s="65"/>
      <c r="M69" s="65"/>
      <c r="N69" s="65"/>
    </row>
    <row r="70" ht="17.25" customHeight="1"/>
    <row r="71" spans="1:10" s="97" customFormat="1" ht="22.5" customHeight="1">
      <c r="A71" s="140" t="s">
        <v>25</v>
      </c>
      <c r="B71" s="140"/>
      <c r="C71" s="141">
        <f>SUM(C49+C45+C41+C37+C33+C29+C25+C21+C17+C13+C9+C53+C69+C65+C61+C57)</f>
        <v>0</v>
      </c>
      <c r="D71" s="141"/>
      <c r="E71" s="141"/>
      <c r="F71" s="141"/>
      <c r="G71" s="141"/>
      <c r="H71" s="141"/>
      <c r="I71" s="141"/>
      <c r="J71" s="141"/>
    </row>
    <row r="72" ht="17.25" customHeight="1"/>
    <row r="73" spans="1:10" ht="17.25" customHeight="1">
      <c r="A73" s="136">
        <v>2517</v>
      </c>
      <c r="B73" s="146" t="str">
        <f>'Titulní list'!B380</f>
        <v>Honoráře vyplácené v ČR podle § 42 odst. 4 písm. b)</v>
      </c>
      <c r="C73" s="69"/>
      <c r="D73" s="68"/>
      <c r="E73" s="68"/>
      <c r="F73" s="68"/>
      <c r="G73" s="68"/>
      <c r="H73" s="68"/>
      <c r="I73" s="88"/>
      <c r="J73" s="70"/>
    </row>
    <row r="74" spans="1:10" ht="17.25" customHeight="1">
      <c r="A74" s="136"/>
      <c r="B74" s="146"/>
      <c r="C74" s="69"/>
      <c r="D74" s="68"/>
      <c r="E74" s="68"/>
      <c r="F74" s="68"/>
      <c r="G74" s="68"/>
      <c r="H74" s="68"/>
      <c r="I74" s="88"/>
      <c r="J74" s="70"/>
    </row>
    <row r="75" spans="1:14" ht="17.25" customHeight="1">
      <c r="A75" s="86"/>
      <c r="B75" s="72" t="s">
        <v>308</v>
      </c>
      <c r="C75" s="124">
        <f>SUM(J73:J74)</f>
        <v>0</v>
      </c>
      <c r="D75" s="124"/>
      <c r="E75" s="124"/>
      <c r="F75" s="124"/>
      <c r="G75" s="124"/>
      <c r="H75" s="124"/>
      <c r="I75" s="124"/>
      <c r="J75" s="124">
        <f>SUM(J73:J74)</f>
        <v>0</v>
      </c>
      <c r="K75" s="65"/>
      <c r="L75" s="65"/>
      <c r="M75" s="65"/>
      <c r="N75" s="65"/>
    </row>
  </sheetData>
  <sheetProtection selectLockedCells="1" selectUnlockedCells="1"/>
  <mergeCells count="65">
    <mergeCell ref="A71:B71"/>
    <mergeCell ref="C71:J71"/>
    <mergeCell ref="A73:A74"/>
    <mergeCell ref="B73:B74"/>
    <mergeCell ref="C75:J75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21" customHeight="1">
      <c r="A5" s="144">
        <v>26</v>
      </c>
      <c r="B5" s="145" t="str">
        <f>'Titulní list'!B383</f>
        <v>Postprodukce – zvuk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21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2601</v>
      </c>
      <c r="B7" s="146" t="str">
        <f>'Titulní list'!B384</f>
        <v>Natáčení postsynchronů dialogů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2602</v>
      </c>
      <c r="B11" s="146" t="str">
        <f>'Titulní list'!B385</f>
        <v>Natáčení sborů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2603</v>
      </c>
      <c r="B15" s="146" t="str">
        <f>'Titulní list'!B386</f>
        <v>Natáčení postsynchronních ruchů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2604</v>
      </c>
      <c r="B19" s="146" t="str">
        <f>'Titulní list'!B387</f>
        <v>Synchronizace, editace a premixy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2605</v>
      </c>
      <c r="B23" s="146" t="str">
        <f>'Titulní list'!B388</f>
        <v>Sound design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2606</v>
      </c>
      <c r="B27" s="146" t="str">
        <f>'Titulní list'!B389</f>
        <v>Mix zvuku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2607</v>
      </c>
      <c r="B31" s="146" t="str">
        <f>'Titulní list'!B390</f>
        <v>Mezinárodní mix M&amp;E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2608</v>
      </c>
      <c r="B35" s="146" t="str">
        <f>'Titulní list'!B391</f>
        <v>Přepisy a zpracování dat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5"/>
      <c r="J38" s="75"/>
      <c r="K38" s="65"/>
      <c r="L38" s="65"/>
      <c r="M38" s="65"/>
      <c r="N38" s="65"/>
    </row>
    <row r="39" spans="1:10" ht="17.25" customHeight="1">
      <c r="A39" s="136">
        <v>2609</v>
      </c>
      <c r="B39" s="146" t="str">
        <f>'Titulní list'!B392</f>
        <v>Výstupy (Deliverables)</v>
      </c>
      <c r="C39" s="69"/>
      <c r="D39" s="68"/>
      <c r="E39" s="68"/>
      <c r="F39" s="68"/>
      <c r="G39" s="68"/>
      <c r="H39" s="68"/>
      <c r="I39" s="68"/>
      <c r="J39" s="70"/>
    </row>
    <row r="40" spans="1:10" ht="17.25" customHeight="1">
      <c r="A40" s="136"/>
      <c r="B40" s="146"/>
      <c r="C40" s="69"/>
      <c r="D40" s="68"/>
      <c r="E40" s="68"/>
      <c r="F40" s="68"/>
      <c r="G40" s="68"/>
      <c r="H40" s="68"/>
      <c r="I40" s="68"/>
      <c r="J40" s="70"/>
    </row>
    <row r="41" spans="1:14" ht="17.25" customHeight="1">
      <c r="A41" s="86"/>
      <c r="B41" s="72" t="s">
        <v>308</v>
      </c>
      <c r="C41" s="125">
        <f>SUM(J39:J40)</f>
        <v>0</v>
      </c>
      <c r="D41" s="125"/>
      <c r="E41" s="125"/>
      <c r="F41" s="125"/>
      <c r="G41" s="125"/>
      <c r="H41" s="125"/>
      <c r="I41" s="125"/>
      <c r="J41" s="125">
        <f>SUM(J39:J40)</f>
        <v>0</v>
      </c>
      <c r="K41" s="65"/>
      <c r="L41" s="65"/>
      <c r="M41" s="65"/>
      <c r="N41" s="65"/>
    </row>
    <row r="42" spans="1:14" ht="9" customHeight="1">
      <c r="A42" s="81"/>
      <c r="B42" s="65"/>
      <c r="C42" s="73"/>
      <c r="D42" s="65"/>
      <c r="E42" s="65"/>
      <c r="F42" s="65"/>
      <c r="G42" s="65"/>
      <c r="H42" s="65"/>
      <c r="I42" s="65"/>
      <c r="J42" s="75"/>
      <c r="K42" s="65"/>
      <c r="L42" s="65"/>
      <c r="M42" s="65"/>
      <c r="N42" s="65"/>
    </row>
    <row r="43" spans="1:10" ht="17.25" customHeight="1">
      <c r="A43" s="136">
        <v>2610</v>
      </c>
      <c r="B43" s="146" t="str">
        <f>'Titulní list'!B393</f>
        <v>Ostatní nezahrnuté honoráře (herci, sbory...)</v>
      </c>
      <c r="C43" s="69"/>
      <c r="D43" s="68"/>
      <c r="E43" s="68"/>
      <c r="F43" s="68"/>
      <c r="G43" s="68"/>
      <c r="H43" s="68"/>
      <c r="I43" s="68"/>
      <c r="J43" s="70"/>
    </row>
    <row r="44" spans="1:10" ht="17.25" customHeight="1">
      <c r="A44" s="136"/>
      <c r="B44" s="146"/>
      <c r="C44" s="69"/>
      <c r="D44" s="68"/>
      <c r="E44" s="68"/>
      <c r="F44" s="68"/>
      <c r="G44" s="68"/>
      <c r="H44" s="68"/>
      <c r="I44" s="6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5"/>
      <c r="J46" s="75"/>
      <c r="K46" s="65"/>
      <c r="L46" s="65"/>
      <c r="M46" s="65"/>
      <c r="N46" s="65"/>
    </row>
    <row r="47" spans="1:10" ht="17.25" customHeight="1">
      <c r="A47" s="136">
        <v>2611</v>
      </c>
      <c r="B47" s="146" t="str">
        <f>'Titulní list'!B394</f>
        <v>Ostatní</v>
      </c>
      <c r="C47" s="69"/>
      <c r="D47" s="68"/>
      <c r="E47" s="68"/>
      <c r="F47" s="68"/>
      <c r="G47" s="68"/>
      <c r="H47" s="68"/>
      <c r="I47" s="68"/>
      <c r="J47" s="70"/>
    </row>
    <row r="48" spans="1:10" ht="17.25" customHeight="1">
      <c r="A48" s="136"/>
      <c r="B48" s="146"/>
      <c r="C48" s="69"/>
      <c r="D48" s="68"/>
      <c r="E48" s="68"/>
      <c r="F48" s="68"/>
      <c r="G48" s="68"/>
      <c r="H48" s="68"/>
      <c r="I48" s="68"/>
      <c r="J48" s="70"/>
    </row>
    <row r="49" spans="1:14" ht="17.25" customHeight="1">
      <c r="A49" s="86"/>
      <c r="B49" s="72" t="s">
        <v>308</v>
      </c>
      <c r="C49" s="124">
        <f>SUM(J47:J48)</f>
        <v>0</v>
      </c>
      <c r="D49" s="124"/>
      <c r="E49" s="124"/>
      <c r="F49" s="124"/>
      <c r="G49" s="124"/>
      <c r="H49" s="124"/>
      <c r="I49" s="124"/>
      <c r="J49" s="124">
        <f>SUM(J47:J48)</f>
        <v>0</v>
      </c>
      <c r="K49" s="65"/>
      <c r="L49" s="65"/>
      <c r="M49" s="65"/>
      <c r="N49" s="65"/>
    </row>
    <row r="50" ht="17.25" customHeight="1"/>
    <row r="51" spans="1:10" s="97" customFormat="1" ht="22.5" customHeight="1">
      <c r="A51" s="140" t="s">
        <v>25</v>
      </c>
      <c r="B51" s="140"/>
      <c r="C51" s="141">
        <f>SUM(C49+C45+C41+C37+C33+C29+C25+C21+C17+C13+C9)</f>
        <v>0</v>
      </c>
      <c r="D51" s="141"/>
      <c r="E51" s="141"/>
      <c r="F51" s="141"/>
      <c r="G51" s="141"/>
      <c r="H51" s="141"/>
      <c r="I51" s="141"/>
      <c r="J51" s="141"/>
    </row>
    <row r="52" ht="17.25" customHeight="1"/>
    <row r="53" spans="1:10" ht="17.25" customHeight="1">
      <c r="A53" s="136">
        <v>2612</v>
      </c>
      <c r="B53" s="146" t="str">
        <f>'Titulní list'!B395</f>
        <v>Honoráře vyplácené v ČR podle § 42 odst. 4 písm. b)</v>
      </c>
      <c r="C53" s="69"/>
      <c r="D53" s="68"/>
      <c r="E53" s="68"/>
      <c r="F53" s="68"/>
      <c r="G53" s="68"/>
      <c r="H53" s="68"/>
      <c r="I53" s="88"/>
      <c r="J53" s="70"/>
    </row>
    <row r="54" spans="1:10" ht="17.25" customHeight="1">
      <c r="A54" s="136"/>
      <c r="B54" s="146"/>
      <c r="C54" s="69"/>
      <c r="D54" s="68"/>
      <c r="E54" s="68"/>
      <c r="F54" s="68"/>
      <c r="G54" s="68"/>
      <c r="H54" s="68"/>
      <c r="I54" s="88"/>
      <c r="J54" s="70"/>
    </row>
    <row r="55" spans="1:14" ht="17.25" customHeight="1">
      <c r="A55" s="86"/>
      <c r="B55" s="72" t="s">
        <v>308</v>
      </c>
      <c r="C55" s="124">
        <f>SUM(J53:J54)</f>
        <v>0</v>
      </c>
      <c r="D55" s="124"/>
      <c r="E55" s="124"/>
      <c r="F55" s="124"/>
      <c r="G55" s="124"/>
      <c r="H55" s="124"/>
      <c r="I55" s="124"/>
      <c r="J55" s="124">
        <f>SUM(J53:J54)</f>
        <v>0</v>
      </c>
      <c r="K55" s="65"/>
      <c r="L55" s="65"/>
      <c r="M55" s="65"/>
      <c r="N55" s="65"/>
    </row>
  </sheetData>
  <sheetProtection selectLockedCells="1" selectUnlockedCells="1"/>
  <mergeCells count="50">
    <mergeCell ref="C55:J55"/>
    <mergeCell ref="A47:A48"/>
    <mergeCell ref="B47:B48"/>
    <mergeCell ref="C49:J49"/>
    <mergeCell ref="A51:B51"/>
    <mergeCell ref="C51:J51"/>
    <mergeCell ref="A53:A54"/>
    <mergeCell ref="B53:B54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21" customHeight="1">
      <c r="A5" s="144">
        <v>27</v>
      </c>
      <c r="B5" s="145" t="str">
        <f>'Titulní list'!B398</f>
        <v>Postprodukce - hudba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21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2701</v>
      </c>
      <c r="B7" s="146" t="str">
        <f>'Titulní list'!B399</f>
        <v>Hudební skladatel 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0" ht="17.25" customHeight="1">
      <c r="A11" s="136">
        <v>2702</v>
      </c>
      <c r="B11" s="146" t="str">
        <f>'Titulní list'!B400</f>
        <v>Hudebnící</v>
      </c>
      <c r="C11" s="69"/>
      <c r="D11" s="68"/>
      <c r="E11" s="68"/>
      <c r="F11" s="68"/>
      <c r="G11" s="68"/>
      <c r="H11" s="68"/>
      <c r="I11" s="68"/>
      <c r="J11" s="70"/>
    </row>
    <row r="12" spans="1:10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2703</v>
      </c>
      <c r="B15" s="146" t="str">
        <f>'Titulní list'!B401</f>
        <v>Zvukaři v nahrávacím studiu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2704</v>
      </c>
      <c r="B19" s="146" t="str">
        <f>'Titulní list'!B402</f>
        <v>Ostatní honoráře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2705</v>
      </c>
      <c r="B23" s="146" t="str">
        <f>'Titulní list'!B403</f>
        <v>Nahrávací studia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2706</v>
      </c>
      <c r="B27" s="146" t="str">
        <f>'Titulní list'!B404</f>
        <v>Střih a mix hudby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5">
        <f>SUM(J27:J28)</f>
        <v>0</v>
      </c>
      <c r="D29" s="125"/>
      <c r="E29" s="125"/>
      <c r="F29" s="125"/>
      <c r="G29" s="125"/>
      <c r="H29" s="125"/>
      <c r="I29" s="125"/>
      <c r="J29" s="125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2707</v>
      </c>
      <c r="B31" s="146" t="str">
        <f>'Titulní list'!B405</f>
        <v>Archivní hudba, nákup licencí, poplatky (OSA, Intergram ad.)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2708</v>
      </c>
      <c r="B35" s="146" t="str">
        <f>'Titulní list'!B406</f>
        <v>Ostatní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ht="17.25" customHeight="1"/>
    <row r="39" spans="1:10" s="97" customFormat="1" ht="22.5" customHeight="1">
      <c r="A39" s="140" t="s">
        <v>25</v>
      </c>
      <c r="B39" s="140"/>
      <c r="C39" s="141">
        <f>SUM(C37+C33+C29+C25+C21+C17+C13+C9)</f>
        <v>0</v>
      </c>
      <c r="D39" s="141"/>
      <c r="E39" s="141"/>
      <c r="F39" s="141"/>
      <c r="G39" s="141"/>
      <c r="H39" s="141"/>
      <c r="I39" s="141"/>
      <c r="J39" s="141"/>
    </row>
    <row r="40" ht="17.25" customHeight="1"/>
    <row r="41" spans="1:10" ht="17.25" customHeight="1">
      <c r="A41" s="136">
        <v>2709</v>
      </c>
      <c r="B41" s="146" t="str">
        <f>'Titulní list'!B407</f>
        <v>Honoráře vyplácené v ČR podle § 42 odst. 4 písm. b)</v>
      </c>
      <c r="C41" s="69"/>
      <c r="D41" s="68"/>
      <c r="E41" s="68"/>
      <c r="F41" s="68"/>
      <c r="G41" s="68"/>
      <c r="H41" s="68"/>
      <c r="I41" s="88"/>
      <c r="J41" s="70"/>
    </row>
    <row r="42" spans="1:10" ht="17.25" customHeight="1">
      <c r="A42" s="136"/>
      <c r="B42" s="146"/>
      <c r="C42" s="69"/>
      <c r="D42" s="68"/>
      <c r="E42" s="68"/>
      <c r="F42" s="68"/>
      <c r="G42" s="68"/>
      <c r="H42" s="68"/>
      <c r="I42" s="88"/>
      <c r="J42" s="70"/>
    </row>
    <row r="43" spans="1:14" ht="17.25" customHeight="1">
      <c r="A43" s="86"/>
      <c r="B43" s="72" t="s">
        <v>308</v>
      </c>
      <c r="C43" s="124">
        <f>SUM(J41:J42)</f>
        <v>0</v>
      </c>
      <c r="D43" s="124"/>
      <c r="E43" s="124"/>
      <c r="F43" s="124"/>
      <c r="G43" s="124"/>
      <c r="H43" s="124"/>
      <c r="I43" s="124"/>
      <c r="J43" s="124">
        <f>SUM(J41:J42)</f>
        <v>0</v>
      </c>
      <c r="K43" s="65"/>
      <c r="L43" s="65"/>
      <c r="M43" s="65"/>
      <c r="N43" s="65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28</v>
      </c>
      <c r="B5" s="120" t="str">
        <f>'Titulní list'!B410</f>
        <v>Postprodukce - produkční náklady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2801</v>
      </c>
      <c r="B7" s="117" t="str">
        <f>'Titulní list'!B411</f>
        <v>Vedoucí postprodukce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2802</v>
      </c>
      <c r="B11" s="117" t="str">
        <f>'Titulní list'!B412</f>
        <v>Ubytování během postprodukce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2803</v>
      </c>
      <c r="B15" s="117" t="str">
        <f>'Titulní list'!B413</f>
        <v>Cestovné během postprodukce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2804</v>
      </c>
      <c r="B19" s="117" t="str">
        <f>'Titulní list'!B414</f>
        <v>Ostatní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ht="17.25" customHeight="1"/>
    <row r="23" spans="1:10" s="97" customFormat="1" ht="22.5" customHeight="1">
      <c r="A23" s="140" t="s">
        <v>25</v>
      </c>
      <c r="B23" s="140"/>
      <c r="C23" s="130">
        <f>SUM(C21+C17+C13+C9)</f>
        <v>0</v>
      </c>
      <c r="D23" s="130"/>
      <c r="E23" s="130"/>
      <c r="F23" s="130"/>
      <c r="G23" s="130"/>
      <c r="H23" s="130"/>
      <c r="I23" s="130"/>
      <c r="J23" s="130"/>
    </row>
  </sheetData>
  <sheetProtection selectLockedCells="1" selectUnlockedCells="1"/>
  <mergeCells count="26">
    <mergeCell ref="A23:B23"/>
    <mergeCell ref="C23:J23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85" zoomScaleNormal="85" zoomScalePageLayoutView="0" workbookViewId="0" topLeftCell="A1">
      <selection activeCell="B5" sqref="B5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64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32">
        <v>2</v>
      </c>
      <c r="B5" s="133" t="str">
        <f>'Titulní list'!B30</f>
        <v>Development - kompletní vývoj projektu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32"/>
      <c r="B6" s="133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4">
        <v>210</v>
      </c>
      <c r="B7" s="135" t="str">
        <f>'Titulní list'!B40</f>
        <v>Storyboard, grafické návrhy</v>
      </c>
      <c r="C7" s="83"/>
      <c r="D7" s="84"/>
      <c r="E7" s="84"/>
      <c r="F7" s="84"/>
      <c r="G7" s="84"/>
      <c r="H7" s="84"/>
      <c r="I7" s="84"/>
      <c r="J7" s="85"/>
      <c r="K7" s="65"/>
      <c r="L7" s="65"/>
      <c r="M7" s="65"/>
      <c r="N7" s="65"/>
    </row>
    <row r="8" spans="1:14" ht="17.25" customHeight="1">
      <c r="A8" s="134"/>
      <c r="B8" s="135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5">
        <f>SUM(J7:J8)</f>
        <v>0</v>
      </c>
      <c r="D9" s="125"/>
      <c r="E9" s="125"/>
      <c r="F9" s="125"/>
      <c r="G9" s="125"/>
      <c r="H9" s="125"/>
      <c r="I9" s="125"/>
      <c r="J9" s="125"/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6"/>
      <c r="J10" s="75"/>
      <c r="K10" s="65"/>
      <c r="L10" s="65"/>
      <c r="M10" s="65"/>
      <c r="N10" s="65"/>
    </row>
    <row r="11" spans="1:14" ht="17.25" customHeight="1">
      <c r="A11" s="136">
        <v>211</v>
      </c>
      <c r="B11" s="117" t="str">
        <f>'Titulní list'!B41</f>
        <v>Výroba pilotu/ukázky/testu - štáb</v>
      </c>
      <c r="C11" s="69"/>
      <c r="D11" s="68"/>
      <c r="E11" s="68"/>
      <c r="F11" s="68"/>
      <c r="G11" s="68"/>
      <c r="H11" s="68"/>
      <c r="I11" s="8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88"/>
      <c r="J12" s="70"/>
      <c r="K12" s="65"/>
      <c r="L12" s="65"/>
      <c r="M12" s="65"/>
      <c r="N12" s="65"/>
    </row>
    <row r="13" spans="1:14" ht="17.25" customHeight="1">
      <c r="A13" s="87"/>
      <c r="B13" s="88" t="s">
        <v>308</v>
      </c>
      <c r="C13" s="127">
        <f>SUM(J11:J12)</f>
        <v>0</v>
      </c>
      <c r="D13" s="127"/>
      <c r="E13" s="127"/>
      <c r="F13" s="127"/>
      <c r="G13" s="127"/>
      <c r="H13" s="127"/>
      <c r="I13" s="127"/>
      <c r="J13" s="127"/>
      <c r="K13" s="65"/>
      <c r="L13" s="65"/>
      <c r="M13" s="65"/>
      <c r="N13" s="65"/>
    </row>
    <row r="14" spans="1:14" ht="9" customHeight="1">
      <c r="A14" s="89"/>
      <c r="B14" s="76"/>
      <c r="C14" s="77"/>
      <c r="D14" s="76"/>
      <c r="E14" s="76"/>
      <c r="F14" s="76"/>
      <c r="G14" s="76"/>
      <c r="H14" s="76"/>
      <c r="I14" s="90"/>
      <c r="J14" s="78"/>
      <c r="K14" s="65"/>
      <c r="L14" s="65"/>
      <c r="M14" s="65"/>
      <c r="N14" s="65"/>
    </row>
    <row r="15" spans="1:10" ht="20.25" customHeight="1">
      <c r="A15" s="136">
        <v>212</v>
      </c>
      <c r="B15" s="137" t="str">
        <f>'Titulní list'!B42</f>
        <v>Výroba pilotu/ukázky/testu - výroba</v>
      </c>
      <c r="C15" s="69"/>
      <c r="D15" s="68"/>
      <c r="E15" s="68"/>
      <c r="F15" s="68"/>
      <c r="G15" s="68"/>
      <c r="H15" s="68"/>
      <c r="I15" s="88"/>
      <c r="J15" s="70"/>
    </row>
    <row r="16" spans="1:10" ht="20.25" customHeight="1">
      <c r="A16" s="136"/>
      <c r="B16" s="137"/>
      <c r="C16" s="69"/>
      <c r="D16" s="68"/>
      <c r="E16" s="68"/>
      <c r="F16" s="68"/>
      <c r="G16" s="68"/>
      <c r="H16" s="68"/>
      <c r="I16" s="8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6"/>
      <c r="J18" s="75"/>
      <c r="K18" s="65"/>
      <c r="L18" s="65"/>
      <c r="M18" s="65"/>
      <c r="N18" s="65"/>
    </row>
    <row r="19" spans="1:10" ht="17.25" customHeight="1">
      <c r="A19" s="136">
        <v>213</v>
      </c>
      <c r="B19" s="138" t="str">
        <f>'Titulní list'!B43</f>
        <v>Výroba pilotu/ukázky/testu - postprodukce</v>
      </c>
      <c r="C19" s="69"/>
      <c r="D19" s="68"/>
      <c r="E19" s="68"/>
      <c r="F19" s="68"/>
      <c r="G19" s="68"/>
      <c r="H19" s="68"/>
      <c r="I19" s="88"/>
      <c r="J19" s="70"/>
    </row>
    <row r="20" spans="1:10" ht="17.25" customHeight="1">
      <c r="A20" s="136"/>
      <c r="B20" s="138"/>
      <c r="C20" s="69"/>
      <c r="D20" s="68"/>
      <c r="E20" s="68"/>
      <c r="F20" s="68"/>
      <c r="G20" s="68"/>
      <c r="H20" s="68"/>
      <c r="I20" s="88"/>
      <c r="J20" s="70"/>
    </row>
    <row r="21" spans="1:14" ht="17.25" customHeight="1">
      <c r="A21" s="87"/>
      <c r="B21" s="88" t="s">
        <v>308</v>
      </c>
      <c r="C21" s="139">
        <f>SUM(J19:J20)</f>
        <v>0</v>
      </c>
      <c r="D21" s="139"/>
      <c r="E21" s="139"/>
      <c r="F21" s="139"/>
      <c r="G21" s="139"/>
      <c r="H21" s="139"/>
      <c r="I21" s="139"/>
      <c r="J21" s="139">
        <f>SUM(J19:J20)</f>
        <v>0</v>
      </c>
      <c r="K21" s="65"/>
      <c r="L21" s="65"/>
      <c r="M21" s="65"/>
      <c r="N21" s="65"/>
    </row>
    <row r="22" spans="1:14" ht="9" customHeight="1">
      <c r="A22" s="89"/>
      <c r="B22" s="76"/>
      <c r="C22" s="77"/>
      <c r="D22" s="76"/>
      <c r="E22" s="76"/>
      <c r="F22" s="76"/>
      <c r="G22" s="76"/>
      <c r="H22" s="76"/>
      <c r="I22" s="90"/>
      <c r="J22" s="78"/>
      <c r="K22" s="65"/>
      <c r="L22" s="65"/>
      <c r="M22" s="65"/>
      <c r="N22" s="65"/>
    </row>
    <row r="23" spans="1:10" ht="17.25" customHeight="1">
      <c r="A23" s="136">
        <v>214</v>
      </c>
      <c r="B23" s="117" t="str">
        <f>'Titulní list'!B44</f>
        <v>Obhlídky (lokační služby)</v>
      </c>
      <c r="C23" s="69"/>
      <c r="D23" s="68"/>
      <c r="E23" s="68"/>
      <c r="F23" s="68"/>
      <c r="G23" s="68"/>
      <c r="H23" s="68"/>
      <c r="I23" s="8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88"/>
      <c r="J24" s="70"/>
    </row>
    <row r="25" spans="1:14" ht="17.25" customHeight="1">
      <c r="A25" s="87"/>
      <c r="B25" s="88" t="s">
        <v>308</v>
      </c>
      <c r="C25" s="139">
        <f>SUM(J23:J24)</f>
        <v>0</v>
      </c>
      <c r="D25" s="139"/>
      <c r="E25" s="139"/>
      <c r="F25" s="139"/>
      <c r="G25" s="139"/>
      <c r="H25" s="139"/>
      <c r="I25" s="139"/>
      <c r="J25" s="139">
        <f>SUM(J23:J24)</f>
        <v>0</v>
      </c>
      <c r="K25" s="65"/>
      <c r="L25" s="65"/>
      <c r="M25" s="65"/>
      <c r="N25" s="65"/>
    </row>
    <row r="26" spans="1:14" ht="9" customHeight="1">
      <c r="A26" s="89"/>
      <c r="B26" s="76"/>
      <c r="C26" s="77"/>
      <c r="D26" s="76"/>
      <c r="E26" s="76"/>
      <c r="F26" s="76"/>
      <c r="G26" s="76"/>
      <c r="H26" s="76"/>
      <c r="I26" s="90"/>
      <c r="J26" s="78"/>
      <c r="K26" s="65"/>
      <c r="L26" s="65"/>
      <c r="M26" s="65"/>
      <c r="N26" s="65"/>
    </row>
    <row r="27" spans="1:10" ht="17.25" customHeight="1">
      <c r="A27" s="136">
        <v>215</v>
      </c>
      <c r="B27" s="117" t="str">
        <f>'Titulní list'!B45</f>
        <v>Casting</v>
      </c>
      <c r="C27" s="69"/>
      <c r="D27" s="68"/>
      <c r="E27" s="68"/>
      <c r="F27" s="68"/>
      <c r="G27" s="68"/>
      <c r="H27" s="68"/>
      <c r="I27" s="88"/>
      <c r="J27" s="70"/>
    </row>
    <row r="28" spans="1:10" ht="17.25" customHeight="1">
      <c r="A28" s="136"/>
      <c r="B28" s="117"/>
      <c r="C28" s="69"/>
      <c r="D28" s="68"/>
      <c r="E28" s="68"/>
      <c r="F28" s="68"/>
      <c r="G28" s="68"/>
      <c r="H28" s="68"/>
      <c r="I28" s="8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6"/>
      <c r="J30" s="75"/>
      <c r="K30" s="65"/>
      <c r="L30" s="65"/>
      <c r="M30" s="65"/>
      <c r="N30" s="65"/>
    </row>
    <row r="31" spans="1:10" ht="17.25" customHeight="1">
      <c r="A31" s="136">
        <v>216</v>
      </c>
      <c r="B31" s="117" t="str">
        <f>'Titulní list'!B46</f>
        <v>Odborní poradci (vč. rešerší)</v>
      </c>
      <c r="C31" s="69"/>
      <c r="D31" s="68"/>
      <c r="E31" s="68"/>
      <c r="F31" s="68"/>
      <c r="G31" s="68"/>
      <c r="H31" s="68"/>
      <c r="I31" s="88"/>
      <c r="J31" s="70"/>
    </row>
    <row r="32" spans="1:10" ht="17.25" customHeight="1">
      <c r="A32" s="136"/>
      <c r="B32" s="117"/>
      <c r="C32" s="69"/>
      <c r="D32" s="68"/>
      <c r="E32" s="68"/>
      <c r="F32" s="68"/>
      <c r="G32" s="68"/>
      <c r="H32" s="68"/>
      <c r="I32" s="88"/>
      <c r="J32" s="70"/>
    </row>
    <row r="33" spans="1:14" ht="17.25" customHeight="1">
      <c r="A33" s="87"/>
      <c r="B33" s="88" t="s">
        <v>308</v>
      </c>
      <c r="C33" s="139">
        <f>SUM(J31:J32)</f>
        <v>0</v>
      </c>
      <c r="D33" s="139"/>
      <c r="E33" s="139"/>
      <c r="F33" s="139"/>
      <c r="G33" s="139"/>
      <c r="H33" s="139"/>
      <c r="I33" s="139"/>
      <c r="J33" s="139">
        <f>SUM(J31:J32)</f>
        <v>0</v>
      </c>
      <c r="K33" s="65"/>
      <c r="L33" s="65"/>
      <c r="M33" s="65"/>
      <c r="N33" s="65"/>
    </row>
    <row r="34" spans="1:14" ht="9" customHeight="1">
      <c r="A34" s="89"/>
      <c r="B34" s="76"/>
      <c r="C34" s="77"/>
      <c r="D34" s="76"/>
      <c r="E34" s="76"/>
      <c r="F34" s="76"/>
      <c r="G34" s="76"/>
      <c r="H34" s="76"/>
      <c r="I34" s="90"/>
      <c r="J34" s="78"/>
      <c r="K34" s="65"/>
      <c r="L34" s="65"/>
      <c r="M34" s="65"/>
      <c r="N34" s="65"/>
    </row>
    <row r="35" spans="1:10" ht="17.25" customHeight="1">
      <c r="A35" s="136">
        <v>217</v>
      </c>
      <c r="B35" s="117" t="str">
        <f>'Titulní list'!B47</f>
        <v>Překladatelské služby</v>
      </c>
      <c r="C35" s="69"/>
      <c r="D35" s="68"/>
      <c r="E35" s="68"/>
      <c r="F35" s="68"/>
      <c r="G35" s="68"/>
      <c r="H35" s="68"/>
      <c r="I35" s="88"/>
      <c r="J35" s="70"/>
    </row>
    <row r="36" spans="1:10" ht="17.25" customHeight="1">
      <c r="A36" s="136"/>
      <c r="B36" s="117"/>
      <c r="C36" s="69"/>
      <c r="D36" s="68"/>
      <c r="E36" s="68"/>
      <c r="F36" s="68"/>
      <c r="G36" s="68"/>
      <c r="H36" s="68"/>
      <c r="I36" s="8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9" customHeight="1">
      <c r="A38" s="81"/>
      <c r="B38" s="65"/>
      <c r="C38" s="73"/>
      <c r="D38" s="65"/>
      <c r="E38" s="65"/>
      <c r="F38" s="65"/>
      <c r="G38" s="65"/>
      <c r="H38" s="65"/>
      <c r="I38" s="66"/>
      <c r="J38" s="75"/>
      <c r="K38" s="65"/>
      <c r="L38" s="65"/>
      <c r="M38" s="65"/>
      <c r="N38" s="65"/>
    </row>
    <row r="39" spans="1:10" ht="17.25" customHeight="1">
      <c r="A39" s="136">
        <v>218</v>
      </c>
      <c r="B39" s="117" t="str">
        <f>'Titulní list'!B48</f>
        <v>Právní služby</v>
      </c>
      <c r="C39" s="69"/>
      <c r="D39" s="68"/>
      <c r="E39" s="68"/>
      <c r="F39" s="68"/>
      <c r="G39" s="68"/>
      <c r="H39" s="68"/>
      <c r="I39" s="88"/>
      <c r="J39" s="70"/>
    </row>
    <row r="40" spans="1:10" ht="17.25" customHeight="1">
      <c r="A40" s="136"/>
      <c r="B40" s="117"/>
      <c r="C40" s="69"/>
      <c r="D40" s="68"/>
      <c r="E40" s="68"/>
      <c r="F40" s="68"/>
      <c r="G40" s="68"/>
      <c r="H40" s="68"/>
      <c r="I40" s="88"/>
      <c r="J40" s="70"/>
    </row>
    <row r="41" spans="1:14" ht="17.25" customHeight="1">
      <c r="A41" s="87"/>
      <c r="B41" s="88" t="s">
        <v>308</v>
      </c>
      <c r="C41" s="139">
        <f>SUM(J39:J40)</f>
        <v>0</v>
      </c>
      <c r="D41" s="139"/>
      <c r="E41" s="139"/>
      <c r="F41" s="139"/>
      <c r="G41" s="139"/>
      <c r="H41" s="139"/>
      <c r="I41" s="139"/>
      <c r="J41" s="139">
        <f>SUM(J39:J40)</f>
        <v>0</v>
      </c>
      <c r="K41" s="65"/>
      <c r="L41" s="65"/>
      <c r="M41" s="65"/>
      <c r="N41" s="65"/>
    </row>
    <row r="42" spans="1:14" ht="9" customHeight="1">
      <c r="A42" s="89"/>
      <c r="B42" s="76"/>
      <c r="C42" s="77"/>
      <c r="D42" s="76"/>
      <c r="E42" s="76"/>
      <c r="F42" s="76"/>
      <c r="G42" s="76"/>
      <c r="H42" s="76"/>
      <c r="I42" s="90"/>
      <c r="J42" s="78"/>
      <c r="K42" s="65"/>
      <c r="L42" s="65"/>
      <c r="M42" s="65"/>
      <c r="N42" s="65"/>
    </row>
    <row r="43" spans="1:10" ht="17.25" customHeight="1">
      <c r="A43" s="136">
        <v>219</v>
      </c>
      <c r="B43" s="117" t="str">
        <f>'Titulní list'!B49</f>
        <v>Ekonomické služby</v>
      </c>
      <c r="C43" s="69"/>
      <c r="D43" s="68"/>
      <c r="E43" s="68"/>
      <c r="F43" s="68"/>
      <c r="G43" s="68"/>
      <c r="H43" s="68"/>
      <c r="I43" s="88"/>
      <c r="J43" s="70"/>
    </row>
    <row r="44" spans="1:10" ht="17.25" customHeight="1">
      <c r="A44" s="136"/>
      <c r="B44" s="117"/>
      <c r="C44" s="69"/>
      <c r="D44" s="68"/>
      <c r="E44" s="68"/>
      <c r="F44" s="68"/>
      <c r="G44" s="68"/>
      <c r="H44" s="68"/>
      <c r="I44" s="88"/>
      <c r="J44" s="70"/>
    </row>
    <row r="45" spans="1:14" ht="17.25" customHeight="1">
      <c r="A45" s="86"/>
      <c r="B45" s="72" t="s">
        <v>308</v>
      </c>
      <c r="C45" s="124">
        <f>SUM(J43:J44)</f>
        <v>0</v>
      </c>
      <c r="D45" s="124"/>
      <c r="E45" s="124"/>
      <c r="F45" s="124"/>
      <c r="G45" s="124"/>
      <c r="H45" s="124"/>
      <c r="I45" s="124"/>
      <c r="J45" s="124">
        <f>SUM(J43:J44)</f>
        <v>0</v>
      </c>
      <c r="K45" s="65"/>
      <c r="L45" s="65"/>
      <c r="M45" s="65"/>
      <c r="N45" s="65"/>
    </row>
    <row r="46" spans="1:14" ht="9" customHeight="1">
      <c r="A46" s="81"/>
      <c r="B46" s="65"/>
      <c r="C46" s="73"/>
      <c r="D46" s="65"/>
      <c r="E46" s="65"/>
      <c r="F46" s="65"/>
      <c r="G46" s="65"/>
      <c r="H46" s="65"/>
      <c r="I46" s="66"/>
      <c r="J46" s="75"/>
      <c r="K46" s="65"/>
      <c r="L46" s="65"/>
      <c r="M46" s="65"/>
      <c r="N46" s="65"/>
    </row>
    <row r="47" spans="1:10" ht="17.25" customHeight="1">
      <c r="A47" s="136">
        <v>220</v>
      </c>
      <c r="B47" s="117" t="str">
        <f>'Titulní list'!B50</f>
        <v>Pojištění</v>
      </c>
      <c r="C47" s="69"/>
      <c r="D47" s="68"/>
      <c r="E47" s="68"/>
      <c r="F47" s="68"/>
      <c r="G47" s="68"/>
      <c r="H47" s="68"/>
      <c r="I47" s="88"/>
      <c r="J47" s="70"/>
    </row>
    <row r="48" spans="1:10" ht="17.25" customHeight="1">
      <c r="A48" s="136"/>
      <c r="B48" s="117"/>
      <c r="C48" s="69"/>
      <c r="D48" s="68"/>
      <c r="E48" s="68"/>
      <c r="F48" s="68"/>
      <c r="G48" s="68"/>
      <c r="H48" s="68"/>
      <c r="I48" s="88"/>
      <c r="J48" s="70"/>
    </row>
    <row r="49" spans="1:14" ht="17.25" customHeight="1">
      <c r="A49" s="87"/>
      <c r="B49" s="88" t="s">
        <v>308</v>
      </c>
      <c r="C49" s="139">
        <f>SUM(J47:J48)</f>
        <v>0</v>
      </c>
      <c r="D49" s="139"/>
      <c r="E49" s="139"/>
      <c r="F49" s="139"/>
      <c r="G49" s="139"/>
      <c r="H49" s="139"/>
      <c r="I49" s="139"/>
      <c r="J49" s="139">
        <f>SUM(J47:J48)</f>
        <v>0</v>
      </c>
      <c r="K49" s="65"/>
      <c r="L49" s="65"/>
      <c r="M49" s="65"/>
      <c r="N49" s="65"/>
    </row>
    <row r="50" spans="1:14" ht="9" customHeight="1">
      <c r="A50" s="89"/>
      <c r="B50" s="76"/>
      <c r="C50" s="77"/>
      <c r="D50" s="76"/>
      <c r="E50" s="76"/>
      <c r="F50" s="76"/>
      <c r="G50" s="76"/>
      <c r="H50" s="76"/>
      <c r="I50" s="90"/>
      <c r="J50" s="78"/>
      <c r="K50" s="65"/>
      <c r="L50" s="65"/>
      <c r="M50" s="65"/>
      <c r="N50" s="65"/>
    </row>
    <row r="51" spans="1:10" ht="17.25" customHeight="1">
      <c r="A51" s="136">
        <v>221</v>
      </c>
      <c r="B51" s="117" t="str">
        <f>'Titulní list'!B51</f>
        <v>Ubytování v ČR</v>
      </c>
      <c r="C51" s="69"/>
      <c r="D51" s="68"/>
      <c r="E51" s="68"/>
      <c r="F51" s="68"/>
      <c r="G51" s="68"/>
      <c r="H51" s="68"/>
      <c r="I51" s="88"/>
      <c r="J51" s="70"/>
    </row>
    <row r="52" spans="1:10" ht="17.25" customHeight="1">
      <c r="A52" s="136"/>
      <c r="B52" s="117"/>
      <c r="C52" s="69"/>
      <c r="D52" s="68"/>
      <c r="E52" s="68"/>
      <c r="F52" s="68"/>
      <c r="G52" s="68"/>
      <c r="H52" s="68"/>
      <c r="I52" s="88"/>
      <c r="J52" s="70"/>
    </row>
    <row r="53" spans="1:14" ht="17.25" customHeight="1">
      <c r="A53" s="86"/>
      <c r="B53" s="72" t="s">
        <v>308</v>
      </c>
      <c r="C53" s="124">
        <f>SUM(J51:J52)</f>
        <v>0</v>
      </c>
      <c r="D53" s="124"/>
      <c r="E53" s="124"/>
      <c r="F53" s="124"/>
      <c r="G53" s="124"/>
      <c r="H53" s="124"/>
      <c r="I53" s="124"/>
      <c r="J53" s="124">
        <f>SUM(J51:J52)</f>
        <v>0</v>
      </c>
      <c r="K53" s="65"/>
      <c r="L53" s="65"/>
      <c r="M53" s="65"/>
      <c r="N53" s="65"/>
    </row>
    <row r="54" spans="1:14" ht="9" customHeight="1">
      <c r="A54" s="81"/>
      <c r="B54" s="65"/>
      <c r="C54" s="73"/>
      <c r="D54" s="65"/>
      <c r="E54" s="65"/>
      <c r="F54" s="65"/>
      <c r="G54" s="65"/>
      <c r="H54" s="65"/>
      <c r="I54" s="66"/>
      <c r="J54" s="75"/>
      <c r="K54" s="65"/>
      <c r="L54" s="65"/>
      <c r="M54" s="65"/>
      <c r="N54" s="65"/>
    </row>
    <row r="55" spans="1:10" ht="17.25" customHeight="1">
      <c r="A55" s="136">
        <v>225</v>
      </c>
      <c r="B55" s="117" t="str">
        <f>'Titulní list'!B55</f>
        <v>Cestovní náklady (letenky, ostatní cestovné)</v>
      </c>
      <c r="C55" s="69"/>
      <c r="D55" s="68"/>
      <c r="E55" s="68"/>
      <c r="F55" s="68"/>
      <c r="G55" s="68"/>
      <c r="H55" s="68"/>
      <c r="I55" s="88"/>
      <c r="J55" s="70"/>
    </row>
    <row r="56" spans="1:10" ht="17.25" customHeight="1">
      <c r="A56" s="136"/>
      <c r="B56" s="117"/>
      <c r="C56" s="69"/>
      <c r="D56" s="68"/>
      <c r="E56" s="68"/>
      <c r="F56" s="68"/>
      <c r="G56" s="68"/>
      <c r="H56" s="68"/>
      <c r="I56" s="88"/>
      <c r="J56" s="70"/>
    </row>
    <row r="57" spans="1:14" ht="17.25" customHeight="1">
      <c r="A57" s="87"/>
      <c r="B57" s="88" t="s">
        <v>308</v>
      </c>
      <c r="C57" s="139">
        <f>SUM(J55:J56)</f>
        <v>0</v>
      </c>
      <c r="D57" s="139"/>
      <c r="E57" s="139"/>
      <c r="F57" s="139"/>
      <c r="G57" s="139"/>
      <c r="H57" s="139"/>
      <c r="I57" s="139"/>
      <c r="J57" s="139">
        <f>SUM(J55:J56)</f>
        <v>0</v>
      </c>
      <c r="K57" s="65"/>
      <c r="L57" s="65"/>
      <c r="M57" s="65"/>
      <c r="N57" s="65"/>
    </row>
    <row r="58" spans="1:14" ht="9" customHeight="1">
      <c r="A58" s="89"/>
      <c r="B58" s="76"/>
      <c r="C58" s="77"/>
      <c r="D58" s="76"/>
      <c r="E58" s="76"/>
      <c r="F58" s="76"/>
      <c r="G58" s="76"/>
      <c r="H58" s="76"/>
      <c r="I58" s="90"/>
      <c r="J58" s="78"/>
      <c r="K58" s="65"/>
      <c r="L58" s="65"/>
      <c r="M58" s="65"/>
      <c r="N58" s="65"/>
    </row>
    <row r="59" spans="1:10" ht="17.25" customHeight="1">
      <c r="A59" s="136">
        <v>226</v>
      </c>
      <c r="B59" s="117" t="str">
        <f>'Titulní list'!B56</f>
        <v>Doprava</v>
      </c>
      <c r="C59" s="69"/>
      <c r="D59" s="68"/>
      <c r="E59" s="68"/>
      <c r="F59" s="68"/>
      <c r="G59" s="68"/>
      <c r="H59" s="68"/>
      <c r="I59" s="88"/>
      <c r="J59" s="70"/>
    </row>
    <row r="60" spans="1:10" ht="17.25" customHeight="1">
      <c r="A60" s="136"/>
      <c r="B60" s="117"/>
      <c r="C60" s="69"/>
      <c r="D60" s="68"/>
      <c r="E60" s="68"/>
      <c r="F60" s="68"/>
      <c r="G60" s="68"/>
      <c r="H60" s="68"/>
      <c r="I60" s="88"/>
      <c r="J60" s="70"/>
    </row>
    <row r="61" spans="1:14" ht="17.25" customHeight="1">
      <c r="A61" s="86"/>
      <c r="B61" s="72" t="s">
        <v>308</v>
      </c>
      <c r="C61" s="124">
        <f>SUM(J59:J60)</f>
        <v>0</v>
      </c>
      <c r="D61" s="124"/>
      <c r="E61" s="124"/>
      <c r="F61" s="124"/>
      <c r="G61" s="124"/>
      <c r="H61" s="124"/>
      <c r="I61" s="124"/>
      <c r="J61" s="124">
        <f>SUM(J59:J60)</f>
        <v>0</v>
      </c>
      <c r="K61" s="65"/>
      <c r="L61" s="65"/>
      <c r="M61" s="65"/>
      <c r="N61" s="65"/>
    </row>
    <row r="62" spans="1:14" ht="9" customHeight="1">
      <c r="A62" s="81"/>
      <c r="B62" s="65"/>
      <c r="C62" s="73"/>
      <c r="D62" s="65"/>
      <c r="E62" s="65"/>
      <c r="F62" s="65"/>
      <c r="G62" s="65"/>
      <c r="H62" s="65"/>
      <c r="I62" s="66"/>
      <c r="J62" s="75"/>
      <c r="K62" s="65"/>
      <c r="L62" s="65"/>
      <c r="M62" s="65"/>
      <c r="N62" s="65"/>
    </row>
    <row r="63" spans="1:10" ht="17.25" customHeight="1">
      <c r="A63" s="136">
        <v>227</v>
      </c>
      <c r="B63" s="117" t="str">
        <f>'Titulní list'!B57</f>
        <v>Kurýrní služby</v>
      </c>
      <c r="C63" s="69"/>
      <c r="D63" s="68"/>
      <c r="E63" s="68"/>
      <c r="F63" s="68"/>
      <c r="G63" s="68"/>
      <c r="H63" s="68"/>
      <c r="I63" s="88"/>
      <c r="J63" s="70"/>
    </row>
    <row r="64" spans="1:10" ht="17.25" customHeight="1">
      <c r="A64" s="136"/>
      <c r="B64" s="117"/>
      <c r="C64" s="69"/>
      <c r="D64" s="68"/>
      <c r="E64" s="68"/>
      <c r="F64" s="68"/>
      <c r="G64" s="68"/>
      <c r="H64" s="68"/>
      <c r="I64" s="88"/>
      <c r="J64" s="70"/>
    </row>
    <row r="65" spans="1:14" ht="17.25" customHeight="1">
      <c r="A65" s="87"/>
      <c r="B65" s="88" t="s">
        <v>308</v>
      </c>
      <c r="C65" s="139">
        <f>SUM(J63:J64)</f>
        <v>0</v>
      </c>
      <c r="D65" s="139"/>
      <c r="E65" s="139"/>
      <c r="F65" s="139"/>
      <c r="G65" s="139"/>
      <c r="H65" s="139"/>
      <c r="I65" s="139"/>
      <c r="J65" s="139">
        <f>SUM(J63:J64)</f>
        <v>0</v>
      </c>
      <c r="K65" s="65"/>
      <c r="L65" s="65"/>
      <c r="M65" s="65"/>
      <c r="N65" s="65"/>
    </row>
    <row r="66" spans="1:14" ht="9" customHeight="1">
      <c r="A66" s="89"/>
      <c r="B66" s="76"/>
      <c r="C66" s="77"/>
      <c r="D66" s="76"/>
      <c r="E66" s="76"/>
      <c r="F66" s="76"/>
      <c r="G66" s="76"/>
      <c r="H66" s="76"/>
      <c r="I66" s="90"/>
      <c r="J66" s="78"/>
      <c r="K66" s="65"/>
      <c r="L66" s="65"/>
      <c r="M66" s="65"/>
      <c r="N66" s="65"/>
    </row>
    <row r="67" spans="1:10" ht="17.25" customHeight="1">
      <c r="A67" s="136">
        <v>228</v>
      </c>
      <c r="B67" s="117" t="str">
        <f>'Titulní list'!B58</f>
        <v>Mýto, dopravní poplatky, parkovné</v>
      </c>
      <c r="C67" s="69"/>
      <c r="D67" s="68"/>
      <c r="E67" s="68"/>
      <c r="F67" s="68"/>
      <c r="G67" s="68"/>
      <c r="H67" s="68"/>
      <c r="I67" s="88"/>
      <c r="J67" s="70"/>
    </row>
    <row r="68" spans="1:10" ht="17.25" customHeight="1">
      <c r="A68" s="136"/>
      <c r="B68" s="117"/>
      <c r="C68" s="69"/>
      <c r="D68" s="68"/>
      <c r="E68" s="68"/>
      <c r="F68" s="68"/>
      <c r="G68" s="68"/>
      <c r="H68" s="68"/>
      <c r="I68" s="88"/>
      <c r="J68" s="70"/>
    </row>
    <row r="69" spans="1:14" ht="17.25" customHeight="1">
      <c r="A69" s="86"/>
      <c r="B69" s="72" t="s">
        <v>308</v>
      </c>
      <c r="C69" s="124">
        <f>SUM(J67:J68)</f>
        <v>0</v>
      </c>
      <c r="D69" s="124"/>
      <c r="E69" s="124"/>
      <c r="F69" s="124"/>
      <c r="G69" s="124"/>
      <c r="H69" s="124"/>
      <c r="I69" s="124"/>
      <c r="J69" s="124">
        <f>SUM(J67:J68)</f>
        <v>0</v>
      </c>
      <c r="K69" s="65"/>
      <c r="L69" s="65"/>
      <c r="M69" s="65"/>
      <c r="N69" s="65"/>
    </row>
    <row r="70" spans="1:14" ht="9" customHeight="1">
      <c r="A70" s="81"/>
      <c r="B70" s="65"/>
      <c r="C70" s="73"/>
      <c r="D70" s="65"/>
      <c r="E70" s="65"/>
      <c r="F70" s="65"/>
      <c r="G70" s="65"/>
      <c r="H70" s="65"/>
      <c r="I70" s="66"/>
      <c r="J70" s="75"/>
      <c r="K70" s="65"/>
      <c r="L70" s="65"/>
      <c r="M70" s="65"/>
      <c r="N70" s="65"/>
    </row>
    <row r="71" spans="1:10" ht="17.25" customHeight="1">
      <c r="A71" s="136">
        <v>229</v>
      </c>
      <c r="B71" s="117" t="str">
        <f>'Titulní list'!B59</f>
        <v>Kilometrovné včetně paušálního</v>
      </c>
      <c r="C71" s="69"/>
      <c r="D71" s="68"/>
      <c r="E71" s="68"/>
      <c r="F71" s="68"/>
      <c r="G71" s="68"/>
      <c r="H71" s="68"/>
      <c r="I71" s="88"/>
      <c r="J71" s="70"/>
    </row>
    <row r="72" spans="1:10" ht="17.25" customHeight="1">
      <c r="A72" s="136"/>
      <c r="B72" s="117"/>
      <c r="C72" s="69"/>
      <c r="D72" s="68"/>
      <c r="E72" s="68"/>
      <c r="F72" s="68"/>
      <c r="G72" s="68"/>
      <c r="H72" s="68"/>
      <c r="I72" s="88"/>
      <c r="J72" s="70"/>
    </row>
    <row r="73" spans="1:14" ht="17.25" customHeight="1">
      <c r="A73" s="87"/>
      <c r="B73" s="88" t="s">
        <v>308</v>
      </c>
      <c r="C73" s="139">
        <f>SUM(J71:J72)</f>
        <v>0</v>
      </c>
      <c r="D73" s="139"/>
      <c r="E73" s="139"/>
      <c r="F73" s="139"/>
      <c r="G73" s="139"/>
      <c r="H73" s="139"/>
      <c r="I73" s="139"/>
      <c r="J73" s="139">
        <f>SUM(J71:J72)</f>
        <v>0</v>
      </c>
      <c r="K73" s="65"/>
      <c r="L73" s="65"/>
      <c r="M73" s="65"/>
      <c r="N73" s="65"/>
    </row>
    <row r="74" spans="1:14" ht="9" customHeight="1">
      <c r="A74" s="89"/>
      <c r="B74" s="76"/>
      <c r="C74" s="77"/>
      <c r="D74" s="76"/>
      <c r="E74" s="76"/>
      <c r="F74" s="76"/>
      <c r="G74" s="76"/>
      <c r="H74" s="76"/>
      <c r="I74" s="90"/>
      <c r="J74" s="78"/>
      <c r="K74" s="65"/>
      <c r="L74" s="65"/>
      <c r="M74" s="65"/>
      <c r="N74" s="65"/>
    </row>
    <row r="75" spans="1:10" ht="17.25" customHeight="1">
      <c r="A75" s="136">
        <v>230</v>
      </c>
      <c r="B75" s="117" t="str">
        <f>'Titulní list'!B60</f>
        <v>Nákupy PHM</v>
      </c>
      <c r="C75" s="69"/>
      <c r="D75" s="68"/>
      <c r="E75" s="68"/>
      <c r="F75" s="68"/>
      <c r="G75" s="68"/>
      <c r="H75" s="68"/>
      <c r="I75" s="88"/>
      <c r="J75" s="70"/>
    </row>
    <row r="76" spans="1:10" ht="17.25" customHeight="1">
      <c r="A76" s="136"/>
      <c r="B76" s="117"/>
      <c r="C76" s="69"/>
      <c r="D76" s="68"/>
      <c r="E76" s="68"/>
      <c r="F76" s="68"/>
      <c r="G76" s="68"/>
      <c r="H76" s="68"/>
      <c r="I76" s="88"/>
      <c r="J76" s="70"/>
    </row>
    <row r="77" spans="1:14" ht="17.25" customHeight="1">
      <c r="A77" s="86"/>
      <c r="B77" s="72" t="s">
        <v>308</v>
      </c>
      <c r="C77" s="124">
        <f>SUM(J75:J76)</f>
        <v>0</v>
      </c>
      <c r="D77" s="124"/>
      <c r="E77" s="124"/>
      <c r="F77" s="124"/>
      <c r="G77" s="124"/>
      <c r="H77" s="124"/>
      <c r="I77" s="124"/>
      <c r="J77" s="124">
        <f>SUM(J75:J76)</f>
        <v>0</v>
      </c>
      <c r="K77" s="65"/>
      <c r="L77" s="65"/>
      <c r="M77" s="65"/>
      <c r="N77" s="65"/>
    </row>
    <row r="78" spans="1:14" ht="9" customHeight="1">
      <c r="A78" s="81"/>
      <c r="B78" s="65"/>
      <c r="C78" s="73"/>
      <c r="D78" s="65"/>
      <c r="E78" s="65"/>
      <c r="F78" s="65"/>
      <c r="G78" s="65"/>
      <c r="H78" s="65"/>
      <c r="I78" s="66"/>
      <c r="J78" s="75"/>
      <c r="K78" s="65"/>
      <c r="L78" s="65"/>
      <c r="M78" s="65"/>
      <c r="N78" s="65"/>
    </row>
    <row r="79" spans="1:10" ht="17.25" customHeight="1">
      <c r="A79" s="136">
        <v>231</v>
      </c>
      <c r="B79" s="117" t="str">
        <f>'Titulní list'!B61</f>
        <v>Telefony a internet</v>
      </c>
      <c r="C79" s="69"/>
      <c r="D79" s="68"/>
      <c r="E79" s="68"/>
      <c r="F79" s="68"/>
      <c r="G79" s="68"/>
      <c r="H79" s="68"/>
      <c r="I79" s="88"/>
      <c r="J79" s="70"/>
    </row>
    <row r="80" spans="1:10" ht="17.25" customHeight="1">
      <c r="A80" s="136"/>
      <c r="B80" s="117"/>
      <c r="C80" s="69"/>
      <c r="D80" s="68"/>
      <c r="E80" s="68"/>
      <c r="F80" s="68"/>
      <c r="G80" s="68"/>
      <c r="H80" s="68"/>
      <c r="I80" s="88"/>
      <c r="J80" s="70"/>
    </row>
    <row r="81" spans="1:14" ht="17.25" customHeight="1">
      <c r="A81" s="87"/>
      <c r="B81" s="88" t="s">
        <v>308</v>
      </c>
      <c r="C81" s="139">
        <f>SUM(J79:J80)</f>
        <v>0</v>
      </c>
      <c r="D81" s="139"/>
      <c r="E81" s="139"/>
      <c r="F81" s="139"/>
      <c r="G81" s="139"/>
      <c r="H81" s="139"/>
      <c r="I81" s="139"/>
      <c r="J81" s="139">
        <f>SUM(J79:J80)</f>
        <v>0</v>
      </c>
      <c r="K81" s="65"/>
      <c r="L81" s="65"/>
      <c r="M81" s="65"/>
      <c r="N81" s="65"/>
    </row>
    <row r="82" spans="1:14" ht="9" customHeight="1">
      <c r="A82" s="89"/>
      <c r="B82" s="76"/>
      <c r="C82" s="77"/>
      <c r="D82" s="76"/>
      <c r="E82" s="76"/>
      <c r="F82" s="76"/>
      <c r="G82" s="76"/>
      <c r="H82" s="76"/>
      <c r="I82" s="90"/>
      <c r="J82" s="78"/>
      <c r="K82" s="65"/>
      <c r="L82" s="65"/>
      <c r="M82" s="65"/>
      <c r="N82" s="65"/>
    </row>
    <row r="83" spans="1:10" ht="17.25" customHeight="1">
      <c r="A83" s="136">
        <v>232</v>
      </c>
      <c r="B83" s="117" t="str">
        <f>'Titulní list'!B62</f>
        <v>Ostatní</v>
      </c>
      <c r="C83" s="69"/>
      <c r="D83" s="68"/>
      <c r="E83" s="68"/>
      <c r="F83" s="68"/>
      <c r="G83" s="68"/>
      <c r="H83" s="68"/>
      <c r="I83" s="88"/>
      <c r="J83" s="70"/>
    </row>
    <row r="84" spans="1:10" ht="17.25" customHeight="1">
      <c r="A84" s="136"/>
      <c r="B84" s="117"/>
      <c r="C84" s="69"/>
      <c r="D84" s="68"/>
      <c r="E84" s="68"/>
      <c r="F84" s="68"/>
      <c r="G84" s="68"/>
      <c r="H84" s="68"/>
      <c r="I84" s="88"/>
      <c r="J84" s="70"/>
    </row>
    <row r="85" spans="1:14" ht="17.25" customHeight="1">
      <c r="A85" s="86"/>
      <c r="B85" s="72" t="s">
        <v>308</v>
      </c>
      <c r="C85" s="124">
        <f>SUM(J83:J84)</f>
        <v>0</v>
      </c>
      <c r="D85" s="124"/>
      <c r="E85" s="124"/>
      <c r="F85" s="124"/>
      <c r="G85" s="124"/>
      <c r="H85" s="124"/>
      <c r="I85" s="124"/>
      <c r="J85" s="124">
        <f>SUM(J83:J84)</f>
        <v>0</v>
      </c>
      <c r="K85" s="65"/>
      <c r="L85" s="65"/>
      <c r="M85" s="65"/>
      <c r="N85" s="65"/>
    </row>
    <row r="86" ht="17.25" customHeight="1"/>
    <row r="87" spans="1:10" s="91" customFormat="1" ht="22.5" customHeight="1">
      <c r="A87" s="140" t="s">
        <v>25</v>
      </c>
      <c r="B87" s="140"/>
      <c r="C87" s="141">
        <f>SUM(C85+C81+C77+C73+C69+C65+C61+C57+C53+C49+C45+C41+C37+C33+C29+C25+C21+C17+C13+C9)</f>
        <v>0</v>
      </c>
      <c r="D87" s="141"/>
      <c r="E87" s="141"/>
      <c r="F87" s="141"/>
      <c r="G87" s="141"/>
      <c r="H87" s="141"/>
      <c r="I87" s="141"/>
      <c r="J87" s="141"/>
    </row>
    <row r="88" ht="17.25" customHeight="1"/>
    <row r="89" spans="1:10" ht="17.25" customHeight="1">
      <c r="A89" s="136">
        <v>233</v>
      </c>
      <c r="B89" s="117" t="str">
        <f>'Titulní list'!B63</f>
        <v>Honoráře vyplácené v ČR podle § 42 odst. 4 písm. b)</v>
      </c>
      <c r="C89" s="69"/>
      <c r="D89" s="68"/>
      <c r="E89" s="68"/>
      <c r="F89" s="68"/>
      <c r="G89" s="68"/>
      <c r="H89" s="68"/>
      <c r="I89" s="88"/>
      <c r="J89" s="70"/>
    </row>
    <row r="90" spans="1:10" ht="17.25" customHeight="1">
      <c r="A90" s="136"/>
      <c r="B90" s="117"/>
      <c r="C90" s="69"/>
      <c r="D90" s="68"/>
      <c r="E90" s="68"/>
      <c r="F90" s="68"/>
      <c r="G90" s="68"/>
      <c r="H90" s="68"/>
      <c r="I90" s="88"/>
      <c r="J90" s="70"/>
    </row>
    <row r="91" spans="1:14" ht="17.25" customHeight="1">
      <c r="A91" s="86"/>
      <c r="B91" s="72" t="s">
        <v>308</v>
      </c>
      <c r="C91" s="124">
        <f>SUM(J89:J90)</f>
        <v>0</v>
      </c>
      <c r="D91" s="124"/>
      <c r="E91" s="124"/>
      <c r="F91" s="124"/>
      <c r="G91" s="124"/>
      <c r="H91" s="124"/>
      <c r="I91" s="124"/>
      <c r="J91" s="124">
        <f>SUM(J89:J90)</f>
        <v>0</v>
      </c>
      <c r="K91" s="65"/>
      <c r="L91" s="65"/>
      <c r="M91" s="65"/>
      <c r="N91" s="65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2826388888888889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ht="17.25" customHeight="1">
      <c r="A3" s="131" t="s">
        <v>1</v>
      </c>
      <c r="B3" s="131"/>
      <c r="C3" s="118" t="str">
        <f>IF('Titulní list'!C6=0," ",'Titulní list'!C6)</f>
        <v> </v>
      </c>
      <c r="D3" s="118"/>
      <c r="E3" s="67"/>
      <c r="F3" s="65"/>
      <c r="J3" s="62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30</v>
      </c>
      <c r="B5" s="120" t="str">
        <f>'Titulní list'!B426</f>
        <v>Ostatní (pojištění, finanční, právní služby, poplatky ad.)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20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3002</v>
      </c>
      <c r="B7" s="117" t="str">
        <f>'Titulní list'!B428</f>
        <v>Právní služby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1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3003</v>
      </c>
      <c r="B11" s="117" t="str">
        <f>'Titulní list'!B429</f>
        <v>Pojištění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3005</v>
      </c>
      <c r="B15" s="117" t="str">
        <f>'Titulní list'!B431</f>
        <v>Bankovní poplatky, náklady na financování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3006</v>
      </c>
      <c r="B19" s="117" t="str">
        <f>'Titulní list'!B432</f>
        <v>Daňoví poradci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3007</v>
      </c>
      <c r="B23" s="117" t="str">
        <f>'Titulní list'!B433</f>
        <v>Účetní služby a audity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17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3008</v>
      </c>
      <c r="B27" s="117" t="str">
        <f>'Titulní list'!B434</f>
        <v>Ostatní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17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3010</v>
      </c>
      <c r="B31" s="117" t="str">
        <f>'Titulní list'!B436</f>
        <v>Collecting Agency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17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3011</v>
      </c>
      <c r="B35" s="117" t="str">
        <f>'Titulní list'!B437</f>
        <v>Poplatky fondům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17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ht="17.25" customHeight="1"/>
    <row r="39" spans="1:10" s="97" customFormat="1" ht="22.5" customHeight="1">
      <c r="A39" s="140" t="s">
        <v>25</v>
      </c>
      <c r="B39" s="140"/>
      <c r="C39" s="130">
        <f>SUM(C21+C17+C13+C9+C37+C33+C29+C25)</f>
        <v>0</v>
      </c>
      <c r="D39" s="130"/>
      <c r="E39" s="130"/>
      <c r="F39" s="130"/>
      <c r="G39" s="130"/>
      <c r="H39" s="130"/>
      <c r="I39" s="130"/>
      <c r="J39" s="130"/>
    </row>
    <row r="40" ht="17.25" customHeight="1"/>
  </sheetData>
  <sheetProtection selectLockedCells="1" selectUnlockedCells="1"/>
  <mergeCells count="38">
    <mergeCell ref="A39:B39"/>
    <mergeCell ref="C39:J39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85" zoomScaleNormal="85" zoomScalePageLayoutView="0" workbookViewId="0" topLeftCell="A1">
      <selection activeCell="J17" sqref="J17:J18"/>
    </sheetView>
  </sheetViews>
  <sheetFormatPr defaultColWidth="12.00390625" defaultRowHeight="12.75" customHeight="1"/>
  <cols>
    <col min="1" max="1" width="6.28125" style="79" customWidth="1"/>
    <col min="2" max="2" width="27.1406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31</v>
      </c>
      <c r="B5" s="145"/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3102</v>
      </c>
      <c r="B7" s="147" t="s">
        <v>310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7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25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6"/>
      <c r="C10" s="98"/>
      <c r="D10" s="99"/>
      <c r="E10" s="99"/>
      <c r="F10" s="99"/>
      <c r="G10" s="99"/>
      <c r="H10" s="99"/>
      <c r="I10" s="99"/>
      <c r="J10" s="98"/>
      <c r="K10" s="65"/>
      <c r="L10" s="65"/>
      <c r="M10" s="65"/>
      <c r="N10" s="65"/>
    </row>
    <row r="11" spans="1:14" s="82" customFormat="1" ht="22.5" customHeight="1">
      <c r="A11" s="148"/>
      <c r="B11" s="149" t="s">
        <v>341</v>
      </c>
      <c r="C11" s="121" t="s">
        <v>319</v>
      </c>
      <c r="D11" s="122" t="s">
        <v>320</v>
      </c>
      <c r="E11" s="122" t="s">
        <v>321</v>
      </c>
      <c r="F11" s="122" t="s">
        <v>322</v>
      </c>
      <c r="G11" s="122" t="s">
        <v>323</v>
      </c>
      <c r="H11" s="122" t="s">
        <v>324</v>
      </c>
      <c r="I11" s="122" t="s">
        <v>325</v>
      </c>
      <c r="J11" s="121" t="s">
        <v>326</v>
      </c>
      <c r="K11" s="67"/>
      <c r="L11" s="67"/>
      <c r="M11" s="67"/>
      <c r="N11" s="67"/>
    </row>
    <row r="12" spans="1:14" s="82" customFormat="1" ht="22.5" customHeight="1">
      <c r="A12" s="148"/>
      <c r="B12" s="149"/>
      <c r="C12" s="121"/>
      <c r="D12" s="122"/>
      <c r="E12" s="122"/>
      <c r="F12" s="122"/>
      <c r="G12" s="122"/>
      <c r="H12" s="122"/>
      <c r="I12" s="122"/>
      <c r="J12" s="121"/>
      <c r="K12" s="67"/>
      <c r="L12" s="67"/>
      <c r="M12" s="67"/>
      <c r="N12" s="67"/>
    </row>
    <row r="13" spans="1:10" ht="18.75" customHeight="1">
      <c r="A13" s="150">
        <v>3103</v>
      </c>
      <c r="B13" s="146" t="str">
        <f>'Titulní list'!B446</f>
        <v>Režijní náklady (max. 7 % z přímých nákladů tj. bez odměny producentů)</v>
      </c>
      <c r="C13" s="69"/>
      <c r="D13" s="68"/>
      <c r="E13" s="68"/>
      <c r="F13" s="68"/>
      <c r="G13" s="68"/>
      <c r="H13" s="68"/>
      <c r="I13" s="68"/>
      <c r="J13" s="70"/>
    </row>
    <row r="14" spans="1:10" ht="18.75" customHeight="1">
      <c r="A14" s="150"/>
      <c r="B14" s="163"/>
      <c r="C14" s="165"/>
      <c r="D14" s="166"/>
      <c r="E14" s="166"/>
      <c r="F14" s="166"/>
      <c r="G14" s="166"/>
      <c r="H14" s="166"/>
      <c r="I14" s="166"/>
      <c r="J14" s="167"/>
    </row>
    <row r="15" spans="1:14" ht="17.25" customHeight="1" thickBot="1">
      <c r="A15" s="86"/>
      <c r="B15" s="164" t="s">
        <v>25</v>
      </c>
      <c r="C15" s="168">
        <f>SUM(J13:J14)</f>
        <v>0</v>
      </c>
      <c r="D15" s="168"/>
      <c r="E15" s="168"/>
      <c r="F15" s="168"/>
      <c r="G15" s="168"/>
      <c r="H15" s="168"/>
      <c r="I15" s="168"/>
      <c r="J15" s="174"/>
      <c r="K15" s="173"/>
      <c r="L15" s="65"/>
      <c r="M15" s="65"/>
      <c r="N15" s="65"/>
    </row>
    <row r="16" ht="17.25" customHeight="1"/>
    <row r="17" spans="1:10" s="82" customFormat="1" ht="47.25" customHeight="1" thickBot="1">
      <c r="A17" s="148"/>
      <c r="B17" s="149" t="s">
        <v>342</v>
      </c>
      <c r="C17" s="121" t="s">
        <v>319</v>
      </c>
      <c r="D17" s="122" t="s">
        <v>320</v>
      </c>
      <c r="E17" s="122" t="s">
        <v>321</v>
      </c>
      <c r="F17" s="122" t="s">
        <v>322</v>
      </c>
      <c r="G17" s="122" t="s">
        <v>323</v>
      </c>
      <c r="H17" s="122" t="s">
        <v>324</v>
      </c>
      <c r="I17" s="122" t="s">
        <v>325</v>
      </c>
      <c r="J17" s="121" t="s">
        <v>326</v>
      </c>
    </row>
    <row r="18" spans="1:10" s="82" customFormat="1" ht="47.25" customHeight="1" thickBot="1">
      <c r="A18" s="148"/>
      <c r="B18" s="149"/>
      <c r="C18" s="121"/>
      <c r="D18" s="122"/>
      <c r="E18" s="122"/>
      <c r="F18" s="122"/>
      <c r="G18" s="122"/>
      <c r="H18" s="122"/>
      <c r="I18" s="122"/>
      <c r="J18" s="176"/>
    </row>
    <row r="19" spans="1:10" ht="17.25" customHeight="1" thickBot="1">
      <c r="A19" s="151">
        <v>3104</v>
      </c>
      <c r="B19" s="152" t="s">
        <v>346</v>
      </c>
      <c r="C19" s="83"/>
      <c r="D19" s="84"/>
      <c r="E19" s="84"/>
      <c r="F19" s="84"/>
      <c r="G19" s="84"/>
      <c r="H19" s="84"/>
      <c r="I19" s="84"/>
      <c r="J19" s="175"/>
    </row>
    <row r="20" spans="1:10" ht="17.25" customHeight="1">
      <c r="A20" s="151"/>
      <c r="B20" s="152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169"/>
      <c r="B21" s="170" t="s">
        <v>25</v>
      </c>
      <c r="C21" s="171">
        <f>SUM(J19:J20)</f>
        <v>0</v>
      </c>
      <c r="D21" s="153"/>
      <c r="E21" s="153"/>
      <c r="F21" s="153"/>
      <c r="G21" s="153"/>
      <c r="H21" s="153"/>
      <c r="I21" s="153"/>
      <c r="J21" s="172"/>
      <c r="K21" s="173"/>
      <c r="L21" s="65"/>
      <c r="M21" s="65"/>
      <c r="N21" s="65"/>
    </row>
  </sheetData>
  <sheetProtection selectLockedCells="1" selectUnlockedCells="1"/>
  <mergeCells count="41">
    <mergeCell ref="C21:J21"/>
    <mergeCell ref="G17:G18"/>
    <mergeCell ref="H17:H18"/>
    <mergeCell ref="I17:I18"/>
    <mergeCell ref="J17:J18"/>
    <mergeCell ref="A19:A20"/>
    <mergeCell ref="B19:B20"/>
    <mergeCell ref="A17:A18"/>
    <mergeCell ref="B17:B18"/>
    <mergeCell ref="C17:C18"/>
    <mergeCell ref="D17:D18"/>
    <mergeCell ref="E17:E18"/>
    <mergeCell ref="F17:F18"/>
    <mergeCell ref="H11:H12"/>
    <mergeCell ref="I11:I12"/>
    <mergeCell ref="J11:J12"/>
    <mergeCell ref="A13:A14"/>
    <mergeCell ref="B13:B14"/>
    <mergeCell ref="C15:J15"/>
    <mergeCell ref="A7:A8"/>
    <mergeCell ref="B7:B8"/>
    <mergeCell ref="C9:J9"/>
    <mergeCell ref="A11:A12"/>
    <mergeCell ref="B11:B12"/>
    <mergeCell ref="C11:C12"/>
    <mergeCell ref="D11:D12"/>
    <mergeCell ref="E11:E12"/>
    <mergeCell ref="F11:F12"/>
    <mergeCell ref="G11:G12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3</v>
      </c>
      <c r="B5" s="145" t="str">
        <f>'Titulní list'!B66</f>
        <v>Producenti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301</v>
      </c>
      <c r="B7" s="146" t="str">
        <f>'Titulní list'!B67</f>
        <v>Producent 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7"/>
      <c r="B9" s="88" t="s">
        <v>308</v>
      </c>
      <c r="C9" s="139">
        <f>SUM(J7:J8)</f>
        <v>0</v>
      </c>
      <c r="D9" s="139"/>
      <c r="E9" s="139"/>
      <c r="F9" s="139"/>
      <c r="G9" s="139"/>
      <c r="H9" s="139"/>
      <c r="I9" s="139"/>
      <c r="J9" s="139">
        <f>SUM(J7:J8)</f>
        <v>0</v>
      </c>
      <c r="K9" s="65"/>
      <c r="L9" s="65"/>
      <c r="M9" s="65"/>
      <c r="N9" s="65"/>
    </row>
    <row r="10" spans="1:14" ht="9" customHeight="1">
      <c r="A10" s="89"/>
      <c r="B10" s="76"/>
      <c r="C10" s="77"/>
      <c r="D10" s="76"/>
      <c r="E10" s="76"/>
      <c r="F10" s="76"/>
      <c r="G10" s="76"/>
      <c r="H10" s="76"/>
      <c r="I10" s="76"/>
      <c r="J10" s="78"/>
      <c r="K10" s="65"/>
      <c r="L10" s="65"/>
      <c r="M10" s="65"/>
      <c r="N10" s="65"/>
    </row>
    <row r="11" spans="1:14" ht="17.25" customHeight="1">
      <c r="A11" s="136">
        <v>302</v>
      </c>
      <c r="B11" s="117" t="str">
        <f>'Titulní list'!B68</f>
        <v>Koproducenti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303</v>
      </c>
      <c r="B15" s="117" t="str">
        <f>'Titulní list'!B69</f>
        <v>Výkonní producenti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7"/>
      <c r="B17" s="88" t="s">
        <v>308</v>
      </c>
      <c r="C17" s="139">
        <f>SUM(J15:J16)</f>
        <v>0</v>
      </c>
      <c r="D17" s="139"/>
      <c r="E17" s="139"/>
      <c r="F17" s="139"/>
      <c r="G17" s="139"/>
      <c r="H17" s="139"/>
      <c r="I17" s="139"/>
      <c r="J17" s="139">
        <f>SUM(J15:J16)</f>
        <v>0</v>
      </c>
      <c r="K17" s="65"/>
      <c r="L17" s="65"/>
      <c r="M17" s="65"/>
      <c r="N17" s="65"/>
    </row>
    <row r="18" spans="1:14" ht="9" customHeight="1">
      <c r="A18" s="89"/>
      <c r="B18" s="76"/>
      <c r="C18" s="77"/>
      <c r="D18" s="76"/>
      <c r="E18" s="76"/>
      <c r="F18" s="76"/>
      <c r="G18" s="76"/>
      <c r="H18" s="76"/>
      <c r="I18" s="76"/>
      <c r="J18" s="78"/>
      <c r="K18" s="65"/>
      <c r="L18" s="65"/>
      <c r="M18" s="65"/>
      <c r="N18" s="65"/>
    </row>
    <row r="19" spans="1:10" ht="17.25" customHeight="1">
      <c r="A19" s="136">
        <v>304</v>
      </c>
      <c r="B19" s="117" t="str">
        <f>'Titulní list'!B70</f>
        <v>Line producenti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305</v>
      </c>
      <c r="B23" s="146" t="str">
        <f>'Titulní list'!B71</f>
        <v>Asistenti producentů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7"/>
      <c r="B25" s="88" t="s">
        <v>308</v>
      </c>
      <c r="C25" s="139">
        <f>SUM(J23:J24)</f>
        <v>0</v>
      </c>
      <c r="D25" s="139"/>
      <c r="E25" s="139"/>
      <c r="F25" s="139"/>
      <c r="G25" s="139"/>
      <c r="H25" s="139"/>
      <c r="I25" s="139"/>
      <c r="J25" s="139">
        <f>SUM(J23:J24)</f>
        <v>0</v>
      </c>
      <c r="K25" s="65"/>
      <c r="L25" s="65"/>
      <c r="M25" s="65"/>
      <c r="N25" s="65"/>
    </row>
    <row r="26" spans="1:14" ht="9" customHeight="1">
      <c r="A26" s="89"/>
      <c r="B26" s="76"/>
      <c r="C26" s="77"/>
      <c r="D26" s="76"/>
      <c r="E26" s="76"/>
      <c r="F26" s="76"/>
      <c r="G26" s="76"/>
      <c r="H26" s="76"/>
      <c r="I26" s="76"/>
      <c r="J26" s="78"/>
      <c r="K26" s="65"/>
      <c r="L26" s="65"/>
      <c r="M26" s="65"/>
      <c r="N26" s="65"/>
    </row>
    <row r="27" spans="1:10" ht="17.25" customHeight="1">
      <c r="A27" s="136">
        <v>306</v>
      </c>
      <c r="B27" s="117" t="str">
        <f>'Titulní list'!B72</f>
        <v>Ostatní náklady 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17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ht="17.25" customHeight="1"/>
    <row r="31" spans="1:10" s="97" customFormat="1" ht="22.5" customHeight="1">
      <c r="A31" s="140" t="s">
        <v>25</v>
      </c>
      <c r="B31" s="140"/>
      <c r="C31" s="141">
        <f>SUM(C29+C25+C21+C17+C13+C9)</f>
        <v>0</v>
      </c>
      <c r="D31" s="141"/>
      <c r="E31" s="141"/>
      <c r="F31" s="141"/>
      <c r="G31" s="141"/>
      <c r="H31" s="141"/>
      <c r="I31" s="141"/>
      <c r="J31" s="141"/>
    </row>
    <row r="32" ht="17.25" customHeight="1"/>
    <row r="33" spans="1:10" ht="17.25" customHeight="1">
      <c r="A33" s="136">
        <v>307</v>
      </c>
      <c r="B33" s="146" t="str">
        <f>'Titulní list'!B73</f>
        <v>Honoráře vyplácené v ČR podle § 42 odst. 4 písm. b)</v>
      </c>
      <c r="C33" s="69"/>
      <c r="D33" s="68"/>
      <c r="E33" s="68"/>
      <c r="F33" s="68"/>
      <c r="G33" s="68"/>
      <c r="H33" s="68"/>
      <c r="I33" s="88"/>
      <c r="J33" s="70"/>
    </row>
    <row r="34" spans="1:10" ht="17.25" customHeight="1">
      <c r="A34" s="136"/>
      <c r="B34" s="146"/>
      <c r="C34" s="69"/>
      <c r="D34" s="68"/>
      <c r="E34" s="68"/>
      <c r="F34" s="68"/>
      <c r="G34" s="68"/>
      <c r="H34" s="68"/>
      <c r="I34" s="88"/>
      <c r="J34" s="70"/>
    </row>
    <row r="35" spans="1:14" ht="17.25" customHeight="1">
      <c r="A35" s="86"/>
      <c r="B35" s="72" t="s">
        <v>308</v>
      </c>
      <c r="C35" s="124">
        <f>SUM(J33:J34)</f>
        <v>0</v>
      </c>
      <c r="D35" s="124"/>
      <c r="E35" s="124"/>
      <c r="F35" s="124"/>
      <c r="G35" s="124"/>
      <c r="H35" s="124"/>
      <c r="I35" s="124"/>
      <c r="J35" s="124">
        <f>SUM(J33:J34)</f>
        <v>0</v>
      </c>
      <c r="K35" s="65"/>
      <c r="L35" s="65"/>
      <c r="M35" s="65"/>
      <c r="N35" s="65"/>
    </row>
  </sheetData>
  <sheetProtection selectLockedCells="1" selectUnlockedCells="1"/>
  <mergeCells count="35">
    <mergeCell ref="A31:B31"/>
    <mergeCell ref="C31:J31"/>
    <mergeCell ref="A33:A34"/>
    <mergeCell ref="B33:B34"/>
    <mergeCell ref="C35:J35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tr">
        <f>'Titulní list'!B76</f>
        <v>Režie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4</v>
      </c>
      <c r="B5" s="145" t="str">
        <f>'Titulní list'!B76</f>
        <v>Režie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401</v>
      </c>
      <c r="B7" s="146" t="str">
        <f>'Titulní list'!B77</f>
        <v>Režisér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7"/>
      <c r="B9" s="88" t="s">
        <v>308</v>
      </c>
      <c r="C9" s="139">
        <f>SUM(J7:J8)</f>
        <v>0</v>
      </c>
      <c r="D9" s="139"/>
      <c r="E9" s="139"/>
      <c r="F9" s="139"/>
      <c r="G9" s="139"/>
      <c r="H9" s="139"/>
      <c r="I9" s="139"/>
      <c r="J9" s="139">
        <f>SUM(J7:J8)</f>
        <v>0</v>
      </c>
      <c r="K9" s="65"/>
      <c r="L9" s="65"/>
      <c r="M9" s="65"/>
      <c r="N9" s="65"/>
    </row>
    <row r="10" spans="1:14" ht="9" customHeight="1">
      <c r="A10" s="89"/>
      <c r="B10" s="76"/>
      <c r="C10" s="77"/>
      <c r="D10" s="76"/>
      <c r="E10" s="76"/>
      <c r="F10" s="76"/>
      <c r="G10" s="76"/>
      <c r="H10" s="76"/>
      <c r="I10" s="76"/>
      <c r="J10" s="78"/>
      <c r="K10" s="65"/>
      <c r="L10" s="65"/>
      <c r="M10" s="65"/>
      <c r="N10" s="65"/>
    </row>
    <row r="11" spans="1:14" ht="17.25" customHeight="1">
      <c r="A11" s="136">
        <v>402</v>
      </c>
      <c r="B11" s="146" t="str">
        <f>'Titulní list'!B78</f>
        <v>Spolurežisér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46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ht="17.25" customHeight="1"/>
    <row r="15" spans="1:10" s="97" customFormat="1" ht="22.5" customHeight="1">
      <c r="A15" s="140" t="s">
        <v>25</v>
      </c>
      <c r="B15" s="140"/>
      <c r="C15" s="141">
        <f>SUM(C13+C9)</f>
        <v>0</v>
      </c>
      <c r="D15" s="141"/>
      <c r="E15" s="141"/>
      <c r="F15" s="141"/>
      <c r="G15" s="141"/>
      <c r="H15" s="141"/>
      <c r="I15" s="141"/>
      <c r="J15" s="141"/>
    </row>
    <row r="16" ht="17.25" customHeight="1"/>
    <row r="17" spans="1:10" ht="17.25" customHeight="1">
      <c r="A17" s="136">
        <v>403</v>
      </c>
      <c r="B17" s="146" t="str">
        <f>'Titulní list'!B79</f>
        <v>Honoráře vyplácené v ČR podle § 42 odst. 4 písm. b)</v>
      </c>
      <c r="C17" s="69"/>
      <c r="D17" s="68"/>
      <c r="E17" s="68"/>
      <c r="F17" s="68"/>
      <c r="G17" s="68"/>
      <c r="H17" s="68"/>
      <c r="I17" s="88"/>
      <c r="J17" s="70"/>
    </row>
    <row r="18" spans="1:10" ht="17.25" customHeight="1">
      <c r="A18" s="136"/>
      <c r="B18" s="146"/>
      <c r="C18" s="69"/>
      <c r="D18" s="68"/>
      <c r="E18" s="68"/>
      <c r="F18" s="68"/>
      <c r="G18" s="68"/>
      <c r="H18" s="68"/>
      <c r="I18" s="88"/>
      <c r="J18" s="70"/>
    </row>
    <row r="19" spans="1:14" ht="17.25" customHeight="1">
      <c r="A19" s="86"/>
      <c r="B19" s="72" t="s">
        <v>308</v>
      </c>
      <c r="C19" s="124">
        <f>SUM(J17:J18)</f>
        <v>0</v>
      </c>
      <c r="D19" s="124"/>
      <c r="E19" s="124"/>
      <c r="F19" s="124"/>
      <c r="G19" s="124"/>
      <c r="H19" s="124"/>
      <c r="I19" s="124"/>
      <c r="J19" s="124">
        <f>SUM(J17:J18)</f>
        <v>0</v>
      </c>
      <c r="K19" s="65"/>
      <c r="L19" s="65"/>
      <c r="M19" s="65"/>
      <c r="N19" s="65"/>
    </row>
  </sheetData>
  <sheetProtection selectLockedCells="1" selectUnlockedCells="1"/>
  <mergeCells count="23">
    <mergeCell ref="A15:B15"/>
    <mergeCell ref="C15:J15"/>
    <mergeCell ref="A17:A18"/>
    <mergeCell ref="B17:B18"/>
    <mergeCell ref="C19:J19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5</v>
      </c>
      <c r="B5" s="145" t="str">
        <f>'Titulní list'!B82</f>
        <v>Účinkující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 t="s">
        <v>338</v>
      </c>
      <c r="B7" s="146" t="str">
        <f>'Titulní list'!B83</f>
        <v>Hlavní účinkující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7"/>
      <c r="B9" s="88" t="s">
        <v>308</v>
      </c>
      <c r="C9" s="139">
        <f>SUM(J7:J8)</f>
        <v>0</v>
      </c>
      <c r="D9" s="139"/>
      <c r="E9" s="139"/>
      <c r="F9" s="139"/>
      <c r="G9" s="139"/>
      <c r="H9" s="139"/>
      <c r="I9" s="139"/>
      <c r="J9" s="139">
        <f>SUM(J7:J8)</f>
        <v>0</v>
      </c>
      <c r="K9" s="65"/>
      <c r="L9" s="65"/>
      <c r="M9" s="65"/>
      <c r="N9" s="65"/>
    </row>
    <row r="10" spans="1:14" ht="9" customHeight="1">
      <c r="A10" s="89"/>
      <c r="B10" s="76"/>
      <c r="C10" s="77"/>
      <c r="D10" s="76"/>
      <c r="E10" s="76"/>
      <c r="F10" s="76"/>
      <c r="G10" s="76"/>
      <c r="H10" s="76"/>
      <c r="I10" s="76"/>
      <c r="J10" s="78"/>
      <c r="K10" s="65"/>
      <c r="L10" s="65"/>
      <c r="M10" s="65"/>
      <c r="N10" s="65"/>
    </row>
    <row r="11" spans="1:14" ht="17.25" customHeight="1">
      <c r="A11" s="136" t="s">
        <v>339</v>
      </c>
      <c r="B11" s="117" t="str">
        <f>'Titulní list'!B84</f>
        <v>Vedlejší účinkující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 t="s">
        <v>340</v>
      </c>
      <c r="B15" s="117" t="str">
        <f>'Titulní list'!B85</f>
        <v>Castingové služby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17.25" customHeight="1">
      <c r="A18" s="81"/>
      <c r="B18" s="66"/>
      <c r="C18" s="98"/>
      <c r="D18" s="98"/>
      <c r="E18" s="98"/>
      <c r="F18" s="98"/>
      <c r="G18" s="98"/>
      <c r="H18" s="98"/>
      <c r="I18" s="98"/>
      <c r="J18" s="98"/>
      <c r="K18" s="65"/>
      <c r="L18" s="65"/>
      <c r="M18" s="65"/>
      <c r="N18" s="65"/>
    </row>
    <row r="19" spans="1:10" s="97" customFormat="1" ht="22.5" customHeight="1">
      <c r="A19" s="140" t="s">
        <v>25</v>
      </c>
      <c r="B19" s="140"/>
      <c r="C19" s="141">
        <f>SUM(C17+C13+C9)</f>
        <v>0</v>
      </c>
      <c r="D19" s="141"/>
      <c r="E19" s="141"/>
      <c r="F19" s="141"/>
      <c r="G19" s="141"/>
      <c r="H19" s="141"/>
      <c r="I19" s="141"/>
      <c r="J19" s="141"/>
    </row>
    <row r="20" ht="17.25" customHeight="1"/>
    <row r="21" spans="1:10" ht="17.25" customHeight="1">
      <c r="A21" s="136">
        <v>504</v>
      </c>
      <c r="B21" s="146" t="str">
        <f>'Titulní list'!B86</f>
        <v>Honoráře vyplácené v ČR podle § 42 odst. 4 písm. b)</v>
      </c>
      <c r="C21" s="69"/>
      <c r="D21" s="68"/>
      <c r="E21" s="68"/>
      <c r="F21" s="68"/>
      <c r="G21" s="68"/>
      <c r="H21" s="68"/>
      <c r="I21" s="88"/>
      <c r="J21" s="70"/>
    </row>
    <row r="22" spans="1:10" ht="17.25" customHeight="1">
      <c r="A22" s="136"/>
      <c r="B22" s="146"/>
      <c r="C22" s="69"/>
      <c r="D22" s="68"/>
      <c r="E22" s="68"/>
      <c r="F22" s="68"/>
      <c r="G22" s="68"/>
      <c r="H22" s="68"/>
      <c r="I22" s="88"/>
      <c r="J22" s="70"/>
    </row>
    <row r="23" spans="1:14" ht="17.25" customHeight="1">
      <c r="A23" s="86"/>
      <c r="B23" s="72" t="s">
        <v>308</v>
      </c>
      <c r="C23" s="124">
        <f>SUM(J21:J22)</f>
        <v>0</v>
      </c>
      <c r="D23" s="124"/>
      <c r="E23" s="124"/>
      <c r="F23" s="124"/>
      <c r="G23" s="124"/>
      <c r="H23" s="124"/>
      <c r="I23" s="124"/>
      <c r="J23" s="124">
        <f>SUM(J21:J22)</f>
        <v>0</v>
      </c>
      <c r="K23" s="65"/>
      <c r="L23" s="65"/>
      <c r="M23" s="65"/>
      <c r="N23" s="65"/>
    </row>
  </sheetData>
  <sheetProtection selectLockedCells="1" selectUnlockedCells="1"/>
  <mergeCells count="26">
    <mergeCell ref="C23:J23"/>
    <mergeCell ref="A15:A16"/>
    <mergeCell ref="B15:B16"/>
    <mergeCell ref="C17:J17"/>
    <mergeCell ref="A19:B19"/>
    <mergeCell ref="C19:J19"/>
    <mergeCell ref="A21:A22"/>
    <mergeCell ref="B21:B22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3458333333333332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6</v>
      </c>
      <c r="B5" s="145" t="str">
        <f>'Titulní list'!B89</f>
        <v>Epizody, souhlasy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601</v>
      </c>
      <c r="B7" s="146" t="str">
        <f>'Titulní list'!B90</f>
        <v>Epizodní postavy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7"/>
      <c r="B9" s="88" t="s">
        <v>308</v>
      </c>
      <c r="C9" s="139">
        <f>SUM(J7:J8)</f>
        <v>0</v>
      </c>
      <c r="D9" s="139"/>
      <c r="E9" s="139"/>
      <c r="F9" s="139"/>
      <c r="G9" s="139"/>
      <c r="H9" s="139"/>
      <c r="I9" s="139"/>
      <c r="J9" s="139">
        <f>SUM(J7:J8)</f>
        <v>0</v>
      </c>
      <c r="K9" s="65"/>
      <c r="L9" s="65"/>
      <c r="M9" s="65"/>
      <c r="N9" s="65"/>
    </row>
    <row r="10" spans="1:14" ht="9" customHeight="1">
      <c r="A10" s="89"/>
      <c r="B10" s="76"/>
      <c r="C10" s="77"/>
      <c r="D10" s="76"/>
      <c r="E10" s="76"/>
      <c r="F10" s="76"/>
      <c r="G10" s="76"/>
      <c r="H10" s="76"/>
      <c r="I10" s="76"/>
      <c r="J10" s="78"/>
      <c r="K10" s="65"/>
      <c r="L10" s="65"/>
      <c r="M10" s="65"/>
      <c r="N10" s="65"/>
    </row>
    <row r="11" spans="1:14" ht="17.25" customHeight="1">
      <c r="A11" s="136">
        <v>602</v>
      </c>
      <c r="B11" s="117" t="str">
        <f>'Titulní list'!B91</f>
        <v>Souhlasy dalších osob se zařazením jejich záznamu do AVD (archivy apod.)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22.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4" ht="17.25" customHeight="1">
      <c r="A15" s="136">
        <v>603</v>
      </c>
      <c r="B15" s="146" t="str">
        <f>'Titulní list'!B92</f>
        <v>Ostatní účinkující</v>
      </c>
      <c r="C15" s="69"/>
      <c r="D15" s="68"/>
      <c r="E15" s="68"/>
      <c r="F15" s="68"/>
      <c r="G15" s="68"/>
      <c r="H15" s="68"/>
      <c r="I15" s="68"/>
      <c r="J15" s="70"/>
      <c r="K15" s="65"/>
      <c r="L15" s="65"/>
      <c r="M15" s="65"/>
      <c r="N15" s="65"/>
    </row>
    <row r="16" spans="1:14" ht="17.25" customHeight="1">
      <c r="A16" s="136"/>
      <c r="B16" s="146"/>
      <c r="C16" s="69"/>
      <c r="D16" s="68"/>
      <c r="E16" s="68"/>
      <c r="F16" s="68"/>
      <c r="G16" s="68"/>
      <c r="H16" s="68"/>
      <c r="I16" s="68"/>
      <c r="J16" s="70"/>
      <c r="K16" s="65"/>
      <c r="L16" s="65"/>
      <c r="M16" s="65"/>
      <c r="N16" s="65"/>
    </row>
    <row r="17" spans="1:14" ht="17.25" customHeight="1">
      <c r="A17" s="87"/>
      <c r="B17" s="88" t="s">
        <v>308</v>
      </c>
      <c r="C17" s="139">
        <f>SUM(J15:J16)</f>
        <v>0</v>
      </c>
      <c r="D17" s="139"/>
      <c r="E17" s="139"/>
      <c r="F17" s="139"/>
      <c r="G17" s="139"/>
      <c r="H17" s="139"/>
      <c r="I17" s="139"/>
      <c r="J17" s="139">
        <f>SUM(J15:J16)</f>
        <v>0</v>
      </c>
      <c r="K17" s="65"/>
      <c r="L17" s="65"/>
      <c r="M17" s="65"/>
      <c r="N17" s="65"/>
    </row>
    <row r="18" spans="1:14" ht="9" customHeight="1">
      <c r="A18" s="89"/>
      <c r="B18" s="76"/>
      <c r="C18" s="77"/>
      <c r="D18" s="76"/>
      <c r="E18" s="76"/>
      <c r="F18" s="76"/>
      <c r="G18" s="76"/>
      <c r="H18" s="76"/>
      <c r="I18" s="76"/>
      <c r="J18" s="78"/>
      <c r="K18" s="65"/>
      <c r="L18" s="65"/>
      <c r="M18" s="65"/>
      <c r="N18" s="65"/>
    </row>
    <row r="19" spans="1:10" ht="17.25" customHeight="1">
      <c r="A19" s="136">
        <v>604</v>
      </c>
      <c r="B19" s="117" t="str">
        <f>'Titulní list'!B93</f>
        <v>Zasvětlovací double, double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17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605</v>
      </c>
      <c r="B23" s="146" t="str">
        <f>'Titulní list'!B94</f>
        <v>Asistenti, koordinátoři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7"/>
      <c r="B25" s="88" t="s">
        <v>308</v>
      </c>
      <c r="C25" s="139">
        <f>SUM(J23:J24)</f>
        <v>0</v>
      </c>
      <c r="D25" s="139"/>
      <c r="E25" s="139"/>
      <c r="F25" s="139"/>
      <c r="G25" s="139"/>
      <c r="H25" s="139"/>
      <c r="I25" s="139"/>
      <c r="J25" s="139">
        <f>SUM(J23:J24)</f>
        <v>0</v>
      </c>
      <c r="K25" s="65"/>
      <c r="L25" s="65"/>
      <c r="M25" s="65"/>
      <c r="N25" s="65"/>
    </row>
    <row r="26" spans="1:14" ht="9" customHeight="1">
      <c r="A26" s="89"/>
      <c r="B26" s="76"/>
      <c r="C26" s="77"/>
      <c r="D26" s="76"/>
      <c r="E26" s="76"/>
      <c r="F26" s="76"/>
      <c r="G26" s="76"/>
      <c r="H26" s="76"/>
      <c r="I26" s="76"/>
      <c r="J26" s="78"/>
      <c r="K26" s="65"/>
      <c r="L26" s="65"/>
      <c r="M26" s="65"/>
      <c r="N26" s="65"/>
    </row>
    <row r="27" spans="1:10" ht="17.25" customHeight="1">
      <c r="A27" s="136">
        <v>606</v>
      </c>
      <c r="B27" s="146" t="str">
        <f>'Titulní list'!B95</f>
        <v>Asistenti, organizátoři na place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607</v>
      </c>
      <c r="B31" s="146" t="str">
        <f>'Titulní list'!B96</f>
        <v>Doprovody dětí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608</v>
      </c>
      <c r="B35" s="146" t="str">
        <f>'Titulní list'!B97</f>
        <v>Ostatní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spans="1:14" ht="17.25" customHeight="1">
      <c r="A38" s="81"/>
      <c r="B38" s="66"/>
      <c r="C38" s="98"/>
      <c r="D38" s="98"/>
      <c r="E38" s="98"/>
      <c r="F38" s="98"/>
      <c r="G38" s="98"/>
      <c r="H38" s="98"/>
      <c r="I38" s="98"/>
      <c r="J38" s="98"/>
      <c r="K38" s="65"/>
      <c r="L38" s="65"/>
      <c r="M38" s="65"/>
      <c r="N38" s="65"/>
    </row>
    <row r="39" spans="1:10" s="97" customFormat="1" ht="22.5" customHeight="1">
      <c r="A39" s="140" t="s">
        <v>25</v>
      </c>
      <c r="B39" s="140"/>
      <c r="C39" s="141">
        <f>SUM(C37+C33+C29+C25+C21+C17+C13+C9)</f>
        <v>0</v>
      </c>
      <c r="D39" s="141"/>
      <c r="E39" s="141"/>
      <c r="F39" s="141"/>
      <c r="G39" s="141"/>
      <c r="H39" s="141"/>
      <c r="I39" s="141"/>
      <c r="J39" s="141"/>
    </row>
    <row r="40" ht="17.25" customHeight="1"/>
    <row r="41" spans="1:10" ht="17.25" customHeight="1">
      <c r="A41" s="136">
        <v>609</v>
      </c>
      <c r="B41" s="146" t="str">
        <f>'Titulní list'!B98</f>
        <v>Honoráře vyplácené v ČR podle § 42 odst. 4 písm. b)</v>
      </c>
      <c r="C41" s="69"/>
      <c r="D41" s="68"/>
      <c r="E41" s="68"/>
      <c r="F41" s="68"/>
      <c r="G41" s="68"/>
      <c r="H41" s="68"/>
      <c r="I41" s="88"/>
      <c r="J41" s="70"/>
    </row>
    <row r="42" spans="1:10" ht="17.25" customHeight="1">
      <c r="A42" s="136"/>
      <c r="B42" s="146"/>
      <c r="C42" s="69"/>
      <c r="D42" s="68"/>
      <c r="E42" s="68"/>
      <c r="F42" s="68"/>
      <c r="G42" s="68"/>
      <c r="H42" s="68"/>
      <c r="I42" s="88"/>
      <c r="J42" s="70"/>
    </row>
    <row r="43" spans="1:14" ht="17.25" customHeight="1">
      <c r="A43" s="86"/>
      <c r="B43" s="72" t="s">
        <v>308</v>
      </c>
      <c r="C43" s="124">
        <f>SUM(J41:J42)</f>
        <v>0</v>
      </c>
      <c r="D43" s="124"/>
      <c r="E43" s="124"/>
      <c r="F43" s="124"/>
      <c r="G43" s="124"/>
      <c r="H43" s="124"/>
      <c r="I43" s="124"/>
      <c r="J43" s="124">
        <f>SUM(J41:J42)</f>
        <v>0</v>
      </c>
      <c r="K43" s="65"/>
      <c r="L43" s="65"/>
      <c r="M43" s="65"/>
      <c r="N43" s="65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7</v>
      </c>
      <c r="B5" s="145" t="str">
        <f>'Titulní list'!B101</f>
        <v>Zvláštní výkony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701</v>
      </c>
      <c r="B7" s="146" t="str">
        <f>'Titulní list'!B102</f>
        <v>Osobní asistenti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702</v>
      </c>
      <c r="B11" s="117" t="str">
        <f>'Titulní list'!B103</f>
        <v>Bodyguardi, VIP ochrana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703</v>
      </c>
      <c r="B15" s="117" t="str">
        <f>'Titulní list'!B104</f>
        <v>Koordinátoři  kaskadérů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704</v>
      </c>
      <c r="B19" s="146" t="str">
        <f>'Titulní list'!B105</f>
        <v>Asistenti koordinátorů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705</v>
      </c>
      <c r="B23" s="146" t="str">
        <f>'Titulní list'!B106</f>
        <v>Speciální koordinátoři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4">
        <f>SUM(J23:J24)</f>
        <v>0</v>
      </c>
      <c r="D25" s="124"/>
      <c r="E25" s="124"/>
      <c r="F25" s="124"/>
      <c r="G25" s="124"/>
      <c r="H25" s="124"/>
      <c r="I25" s="124"/>
      <c r="J25" s="124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706</v>
      </c>
      <c r="B27" s="146" t="str">
        <f>'Titulní list'!B107</f>
        <v>Kaskadéři, riggeři, Precision drivers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707</v>
      </c>
      <c r="B31" s="146" t="str">
        <f>'Titulní list'!B108</f>
        <v>Kaskadéři - Doubles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708</v>
      </c>
      <c r="B35" s="146" t="str">
        <f>'Titulní list'!B109</f>
        <v>Pronájem techniky, služby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6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ht="17.25" customHeight="1"/>
    <row r="39" spans="1:10" s="97" customFormat="1" ht="22.5" customHeight="1">
      <c r="A39" s="140" t="s">
        <v>25</v>
      </c>
      <c r="B39" s="140"/>
      <c r="C39" s="141">
        <f>SUM(C25+C17+C9+C21+C13+C29+C33+C37)</f>
        <v>0</v>
      </c>
      <c r="D39" s="141"/>
      <c r="E39" s="141"/>
      <c r="F39" s="141"/>
      <c r="G39" s="141"/>
      <c r="H39" s="141"/>
      <c r="I39" s="141"/>
      <c r="J39" s="141"/>
    </row>
    <row r="40" ht="17.25" customHeight="1"/>
    <row r="41" spans="1:10" ht="17.25" customHeight="1">
      <c r="A41" s="136">
        <v>709</v>
      </c>
      <c r="B41" s="146" t="str">
        <f>'Titulní list'!B110</f>
        <v>Honoráře vyplácené v ČR podle § 42 odst. 4 písm. b)</v>
      </c>
      <c r="C41" s="69"/>
      <c r="D41" s="68"/>
      <c r="E41" s="68"/>
      <c r="F41" s="68"/>
      <c r="G41" s="68"/>
      <c r="H41" s="68"/>
      <c r="I41" s="88"/>
      <c r="J41" s="70"/>
    </row>
    <row r="42" spans="1:10" ht="17.25" customHeight="1">
      <c r="A42" s="136"/>
      <c r="B42" s="146"/>
      <c r="C42" s="69"/>
      <c r="D42" s="68"/>
      <c r="E42" s="68"/>
      <c r="F42" s="68"/>
      <c r="G42" s="68"/>
      <c r="H42" s="68"/>
      <c r="I42" s="88"/>
      <c r="J42" s="70"/>
    </row>
    <row r="43" spans="1:14" ht="17.25" customHeight="1">
      <c r="A43" s="86"/>
      <c r="B43" s="72" t="s">
        <v>308</v>
      </c>
      <c r="C43" s="124">
        <f>SUM(J41:J42)</f>
        <v>0</v>
      </c>
      <c r="D43" s="124"/>
      <c r="E43" s="124"/>
      <c r="F43" s="124"/>
      <c r="G43" s="124"/>
      <c r="H43" s="124"/>
      <c r="I43" s="124"/>
      <c r="J43" s="124">
        <f>SUM(J41:J42)</f>
        <v>0</v>
      </c>
      <c r="K43" s="65"/>
      <c r="L43" s="65"/>
      <c r="M43" s="65"/>
      <c r="N43" s="65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79" customWidth="1"/>
    <col min="2" max="2" width="28.28125" style="61" customWidth="1"/>
    <col min="3" max="3" width="26.7109375" style="62" customWidth="1"/>
    <col min="4" max="4" width="26.7109375" style="61" customWidth="1"/>
    <col min="5" max="6" width="7.57421875" style="61" customWidth="1"/>
    <col min="7" max="7" width="18.140625" style="61" customWidth="1"/>
    <col min="8" max="8" width="9.421875" style="61" customWidth="1"/>
    <col min="9" max="9" width="9.57421875" style="61" customWidth="1"/>
    <col min="10" max="10" width="12.00390625" style="63" customWidth="1"/>
    <col min="11" max="14" width="23.28125" style="61" customWidth="1"/>
    <col min="15" max="15" width="29.140625" style="61" customWidth="1"/>
    <col min="16" max="16" width="15.57421875" style="61" customWidth="1"/>
    <col min="17" max="17" width="15.00390625" style="61" customWidth="1"/>
    <col min="18" max="18" width="12.00390625" style="61" customWidth="1"/>
    <col min="19" max="19" width="15.8515625" style="61" customWidth="1"/>
    <col min="20" max="16384" width="12.00390625" style="61" customWidth="1"/>
  </cols>
  <sheetData>
    <row r="1" spans="1:14" ht="27.75" customHeight="1">
      <c r="A1" s="92" t="s">
        <v>318</v>
      </c>
      <c r="K1" s="65"/>
      <c r="L1" s="65"/>
      <c r="M1" s="65"/>
      <c r="N1" s="65"/>
    </row>
    <row r="2" spans="1:14" ht="17.25" customHeight="1">
      <c r="A2" s="80"/>
      <c r="K2" s="65"/>
      <c r="L2" s="65"/>
      <c r="M2" s="65"/>
      <c r="N2" s="65"/>
    </row>
    <row r="3" spans="1:10" s="95" customFormat="1" ht="17.25" customHeight="1">
      <c r="A3" s="142" t="s">
        <v>1</v>
      </c>
      <c r="B3" s="142"/>
      <c r="C3" s="143" t="str">
        <f>IF('Titulní list'!C6=0," ",'Titulní list'!C6)</f>
        <v> </v>
      </c>
      <c r="D3" s="143"/>
      <c r="E3" s="93"/>
      <c r="F3" s="94"/>
      <c r="J3" s="96"/>
    </row>
    <row r="4" spans="1:14" ht="27.75" customHeight="1">
      <c r="A4" s="81"/>
      <c r="K4" s="65"/>
      <c r="L4" s="65"/>
      <c r="M4" s="65"/>
      <c r="N4" s="65"/>
    </row>
    <row r="5" spans="1:14" s="82" customFormat="1" ht="17.25" customHeight="1">
      <c r="A5" s="144">
        <v>8</v>
      </c>
      <c r="B5" s="145" t="str">
        <f>'Titulní list'!B113</f>
        <v>Režijní štáb</v>
      </c>
      <c r="C5" s="121" t="s">
        <v>319</v>
      </c>
      <c r="D5" s="122" t="s">
        <v>320</v>
      </c>
      <c r="E5" s="122" t="s">
        <v>321</v>
      </c>
      <c r="F5" s="122" t="s">
        <v>322</v>
      </c>
      <c r="G5" s="122" t="s">
        <v>323</v>
      </c>
      <c r="H5" s="122" t="s">
        <v>324</v>
      </c>
      <c r="I5" s="122" t="s">
        <v>325</v>
      </c>
      <c r="J5" s="121" t="s">
        <v>326</v>
      </c>
      <c r="K5" s="67"/>
      <c r="L5" s="67"/>
      <c r="M5" s="67"/>
      <c r="N5" s="67"/>
    </row>
    <row r="6" spans="1:14" ht="17.25" customHeight="1">
      <c r="A6" s="144"/>
      <c r="B6" s="145"/>
      <c r="C6" s="121"/>
      <c r="D6" s="122"/>
      <c r="E6" s="122"/>
      <c r="F6" s="122"/>
      <c r="G6" s="122"/>
      <c r="H6" s="122"/>
      <c r="I6" s="122"/>
      <c r="J6" s="121"/>
      <c r="K6" s="65"/>
      <c r="L6" s="65"/>
      <c r="M6" s="65"/>
      <c r="N6" s="65"/>
    </row>
    <row r="7" spans="1:14" ht="17.25" customHeight="1">
      <c r="A7" s="136">
        <v>801</v>
      </c>
      <c r="B7" s="146" t="str">
        <f>'Titulní list'!B114</f>
        <v>Pomocní režiséři</v>
      </c>
      <c r="C7" s="69"/>
      <c r="D7" s="68"/>
      <c r="E7" s="68"/>
      <c r="F7" s="68"/>
      <c r="G7" s="68"/>
      <c r="H7" s="68"/>
      <c r="I7" s="68"/>
      <c r="J7" s="70"/>
      <c r="K7" s="65"/>
      <c r="L7" s="65"/>
      <c r="M7" s="65"/>
      <c r="N7" s="65"/>
    </row>
    <row r="8" spans="1:14" ht="17.25" customHeight="1">
      <c r="A8" s="136"/>
      <c r="B8" s="146"/>
      <c r="C8" s="69"/>
      <c r="D8" s="68"/>
      <c r="E8" s="68"/>
      <c r="F8" s="68"/>
      <c r="G8" s="68"/>
      <c r="H8" s="68"/>
      <c r="I8" s="68"/>
      <c r="J8" s="70"/>
      <c r="K8" s="65"/>
      <c r="L8" s="65"/>
      <c r="M8" s="65"/>
      <c r="N8" s="65"/>
    </row>
    <row r="9" spans="1:14" ht="17.25" customHeight="1">
      <c r="A9" s="86"/>
      <c r="B9" s="72" t="s">
        <v>308</v>
      </c>
      <c r="C9" s="124">
        <f>SUM(J7:J8)</f>
        <v>0</v>
      </c>
      <c r="D9" s="124"/>
      <c r="E9" s="124"/>
      <c r="F9" s="124"/>
      <c r="G9" s="124"/>
      <c r="H9" s="124"/>
      <c r="I9" s="124"/>
      <c r="J9" s="124">
        <f>SUM(J7:J8)</f>
        <v>0</v>
      </c>
      <c r="K9" s="65"/>
      <c r="L9" s="65"/>
      <c r="M9" s="65"/>
      <c r="N9" s="65"/>
    </row>
    <row r="10" spans="1:14" ht="9" customHeight="1">
      <c r="A10" s="81"/>
      <c r="B10" s="65"/>
      <c r="C10" s="73"/>
      <c r="D10" s="65"/>
      <c r="E10" s="65"/>
      <c r="F10" s="65"/>
      <c r="G10" s="65"/>
      <c r="H10" s="65"/>
      <c r="I10" s="65"/>
      <c r="J10" s="75"/>
      <c r="K10" s="65"/>
      <c r="L10" s="65"/>
      <c r="M10" s="65"/>
      <c r="N10" s="65"/>
    </row>
    <row r="11" spans="1:14" ht="17.25" customHeight="1">
      <c r="A11" s="136">
        <v>802</v>
      </c>
      <c r="B11" s="117" t="str">
        <f>'Titulní list'!B115</f>
        <v>Asistenti režie</v>
      </c>
      <c r="C11" s="69"/>
      <c r="D11" s="68"/>
      <c r="E11" s="68"/>
      <c r="F11" s="68"/>
      <c r="G11" s="68"/>
      <c r="H11" s="68"/>
      <c r="I11" s="68"/>
      <c r="J11" s="70"/>
      <c r="K11" s="65"/>
      <c r="L11" s="65"/>
      <c r="M11" s="65"/>
      <c r="N11" s="65"/>
    </row>
    <row r="12" spans="1:14" ht="17.25" customHeight="1">
      <c r="A12" s="136"/>
      <c r="B12" s="117"/>
      <c r="C12" s="69"/>
      <c r="D12" s="68"/>
      <c r="E12" s="68"/>
      <c r="F12" s="68"/>
      <c r="G12" s="68"/>
      <c r="H12" s="68"/>
      <c r="I12" s="68"/>
      <c r="J12" s="70"/>
      <c r="K12" s="65"/>
      <c r="L12" s="65"/>
      <c r="M12" s="65"/>
      <c r="N12" s="65"/>
    </row>
    <row r="13" spans="1:14" ht="17.25" customHeight="1">
      <c r="A13" s="86"/>
      <c r="B13" s="72" t="s">
        <v>308</v>
      </c>
      <c r="C13" s="124">
        <f>SUM(J11:J12)</f>
        <v>0</v>
      </c>
      <c r="D13" s="124"/>
      <c r="E13" s="124"/>
      <c r="F13" s="124"/>
      <c r="G13" s="124"/>
      <c r="H13" s="124"/>
      <c r="I13" s="124"/>
      <c r="J13" s="124">
        <f>SUM(J11:J12)</f>
        <v>0</v>
      </c>
      <c r="K13" s="65"/>
      <c r="L13" s="65"/>
      <c r="M13" s="65"/>
      <c r="N13" s="65"/>
    </row>
    <row r="14" spans="1:14" ht="9" customHeight="1">
      <c r="A14" s="81"/>
      <c r="B14" s="65"/>
      <c r="C14" s="73"/>
      <c r="D14" s="65"/>
      <c r="E14" s="65"/>
      <c r="F14" s="65"/>
      <c r="G14" s="65"/>
      <c r="H14" s="65"/>
      <c r="I14" s="65"/>
      <c r="J14" s="75"/>
      <c r="K14" s="65"/>
      <c r="L14" s="65"/>
      <c r="M14" s="65"/>
      <c r="N14" s="65"/>
    </row>
    <row r="15" spans="1:10" ht="17.25" customHeight="1">
      <c r="A15" s="136">
        <v>803</v>
      </c>
      <c r="B15" s="117" t="str">
        <f>'Titulní list'!B116</f>
        <v>Script, asistenti scriptu</v>
      </c>
      <c r="C15" s="69"/>
      <c r="D15" s="68"/>
      <c r="E15" s="68"/>
      <c r="F15" s="68"/>
      <c r="G15" s="68"/>
      <c r="H15" s="68"/>
      <c r="I15" s="68"/>
      <c r="J15" s="70"/>
    </row>
    <row r="16" spans="1:10" ht="17.25" customHeight="1">
      <c r="A16" s="136"/>
      <c r="B16" s="117"/>
      <c r="C16" s="69"/>
      <c r="D16" s="68"/>
      <c r="E16" s="68"/>
      <c r="F16" s="68"/>
      <c r="G16" s="68"/>
      <c r="H16" s="68"/>
      <c r="I16" s="68"/>
      <c r="J16" s="70"/>
    </row>
    <row r="17" spans="1:14" ht="17.25" customHeight="1">
      <c r="A17" s="86"/>
      <c r="B17" s="72" t="s">
        <v>308</v>
      </c>
      <c r="C17" s="124">
        <f>SUM(J15:J16)</f>
        <v>0</v>
      </c>
      <c r="D17" s="124"/>
      <c r="E17" s="124"/>
      <c r="F17" s="124"/>
      <c r="G17" s="124"/>
      <c r="H17" s="124"/>
      <c r="I17" s="124"/>
      <c r="J17" s="124">
        <f>SUM(J15:J16)</f>
        <v>0</v>
      </c>
      <c r="K17" s="65"/>
      <c r="L17" s="65"/>
      <c r="M17" s="65"/>
      <c r="N17" s="65"/>
    </row>
    <row r="18" spans="1:14" ht="9" customHeight="1">
      <c r="A18" s="81"/>
      <c r="B18" s="65"/>
      <c r="C18" s="73"/>
      <c r="D18" s="65"/>
      <c r="E18" s="65"/>
      <c r="F18" s="65"/>
      <c r="G18" s="65"/>
      <c r="H18" s="65"/>
      <c r="I18" s="65"/>
      <c r="J18" s="75"/>
      <c r="K18" s="65"/>
      <c r="L18" s="65"/>
      <c r="M18" s="65"/>
      <c r="N18" s="65"/>
    </row>
    <row r="19" spans="1:10" ht="17.25" customHeight="1">
      <c r="A19" s="136">
        <v>804</v>
      </c>
      <c r="B19" s="146" t="str">
        <f>'Titulní list'!B117</f>
        <v>Osobní asistenti</v>
      </c>
      <c r="C19" s="69"/>
      <c r="D19" s="68"/>
      <c r="E19" s="68"/>
      <c r="F19" s="68"/>
      <c r="G19" s="68"/>
      <c r="H19" s="68"/>
      <c r="I19" s="68"/>
      <c r="J19" s="70"/>
    </row>
    <row r="20" spans="1:10" ht="17.25" customHeight="1">
      <c r="A20" s="136"/>
      <c r="B20" s="146"/>
      <c r="C20" s="69"/>
      <c r="D20" s="68"/>
      <c r="E20" s="68"/>
      <c r="F20" s="68"/>
      <c r="G20" s="68"/>
      <c r="H20" s="68"/>
      <c r="I20" s="68"/>
      <c r="J20" s="70"/>
    </row>
    <row r="21" spans="1:14" ht="17.25" customHeight="1">
      <c r="A21" s="86"/>
      <c r="B21" s="72" t="s">
        <v>308</v>
      </c>
      <c r="C21" s="124">
        <f>SUM(J19:J20)</f>
        <v>0</v>
      </c>
      <c r="D21" s="124"/>
      <c r="E21" s="124"/>
      <c r="F21" s="124"/>
      <c r="G21" s="124"/>
      <c r="H21" s="124"/>
      <c r="I21" s="124"/>
      <c r="J21" s="124">
        <f>SUM(J19:J20)</f>
        <v>0</v>
      </c>
      <c r="K21" s="65"/>
      <c r="L21" s="65"/>
      <c r="M21" s="65"/>
      <c r="N21" s="65"/>
    </row>
    <row r="22" spans="1:14" ht="9" customHeight="1">
      <c r="A22" s="81"/>
      <c r="B22" s="65"/>
      <c r="C22" s="73"/>
      <c r="D22" s="65"/>
      <c r="E22" s="65"/>
      <c r="F22" s="65"/>
      <c r="G22" s="65"/>
      <c r="H22" s="65"/>
      <c r="I22" s="65"/>
      <c r="J22" s="75"/>
      <c r="K22" s="65"/>
      <c r="L22" s="65"/>
      <c r="M22" s="65"/>
      <c r="N22" s="65"/>
    </row>
    <row r="23" spans="1:10" ht="17.25" customHeight="1">
      <c r="A23" s="136">
        <v>805</v>
      </c>
      <c r="B23" s="146" t="str">
        <f>'Titulní list'!B118</f>
        <v>Dialogue Coach</v>
      </c>
      <c r="C23" s="69"/>
      <c r="D23" s="68"/>
      <c r="E23" s="68"/>
      <c r="F23" s="68"/>
      <c r="G23" s="68"/>
      <c r="H23" s="68"/>
      <c r="I23" s="68"/>
      <c r="J23" s="70"/>
    </row>
    <row r="24" spans="1:10" ht="17.25" customHeight="1">
      <c r="A24" s="136"/>
      <c r="B24" s="146"/>
      <c r="C24" s="69"/>
      <c r="D24" s="68"/>
      <c r="E24" s="68"/>
      <c r="F24" s="68"/>
      <c r="G24" s="68"/>
      <c r="H24" s="68"/>
      <c r="I24" s="68"/>
      <c r="J24" s="70"/>
    </row>
    <row r="25" spans="1:14" ht="17.25" customHeight="1">
      <c r="A25" s="86"/>
      <c r="B25" s="72" t="s">
        <v>308</v>
      </c>
      <c r="C25" s="125">
        <f>SUM(J23:J24)</f>
        <v>0</v>
      </c>
      <c r="D25" s="125"/>
      <c r="E25" s="125"/>
      <c r="F25" s="125"/>
      <c r="G25" s="125"/>
      <c r="H25" s="125"/>
      <c r="I25" s="125"/>
      <c r="J25" s="125">
        <f>SUM(J23:J24)</f>
        <v>0</v>
      </c>
      <c r="K25" s="65"/>
      <c r="L25" s="65"/>
      <c r="M25" s="65"/>
      <c r="N25" s="65"/>
    </row>
    <row r="26" spans="1:14" ht="9" customHeight="1">
      <c r="A26" s="81"/>
      <c r="B26" s="65"/>
      <c r="C26" s="73"/>
      <c r="D26" s="65"/>
      <c r="E26" s="65"/>
      <c r="F26" s="65"/>
      <c r="G26" s="65"/>
      <c r="H26" s="65"/>
      <c r="I26" s="65"/>
      <c r="J26" s="75"/>
      <c r="K26" s="65"/>
      <c r="L26" s="65"/>
      <c r="M26" s="65"/>
      <c r="N26" s="65"/>
    </row>
    <row r="27" spans="1:10" ht="17.25" customHeight="1">
      <c r="A27" s="136">
        <v>806</v>
      </c>
      <c r="B27" s="146" t="str">
        <f>'Titulní list'!B119</f>
        <v>Choreografové</v>
      </c>
      <c r="C27" s="69"/>
      <c r="D27" s="68"/>
      <c r="E27" s="68"/>
      <c r="F27" s="68"/>
      <c r="G27" s="68"/>
      <c r="H27" s="68"/>
      <c r="I27" s="68"/>
      <c r="J27" s="70"/>
    </row>
    <row r="28" spans="1:10" ht="17.25" customHeight="1">
      <c r="A28" s="136"/>
      <c r="B28" s="146"/>
      <c r="C28" s="69"/>
      <c r="D28" s="68"/>
      <c r="E28" s="68"/>
      <c r="F28" s="68"/>
      <c r="G28" s="68"/>
      <c r="H28" s="68"/>
      <c r="I28" s="68"/>
      <c r="J28" s="70"/>
    </row>
    <row r="29" spans="1:14" ht="17.25" customHeight="1">
      <c r="A29" s="86"/>
      <c r="B29" s="72" t="s">
        <v>308</v>
      </c>
      <c r="C29" s="124">
        <f>SUM(J27:J28)</f>
        <v>0</v>
      </c>
      <c r="D29" s="124"/>
      <c r="E29" s="124"/>
      <c r="F29" s="124"/>
      <c r="G29" s="124"/>
      <c r="H29" s="124"/>
      <c r="I29" s="124"/>
      <c r="J29" s="124">
        <f>SUM(J27:J28)</f>
        <v>0</v>
      </c>
      <c r="K29" s="65"/>
      <c r="L29" s="65"/>
      <c r="M29" s="65"/>
      <c r="N29" s="65"/>
    </row>
    <row r="30" spans="1:14" ht="9" customHeight="1">
      <c r="A30" s="81"/>
      <c r="B30" s="65"/>
      <c r="C30" s="73"/>
      <c r="D30" s="65"/>
      <c r="E30" s="65"/>
      <c r="F30" s="65"/>
      <c r="G30" s="65"/>
      <c r="H30" s="65"/>
      <c r="I30" s="65"/>
      <c r="J30" s="75"/>
      <c r="K30" s="65"/>
      <c r="L30" s="65"/>
      <c r="M30" s="65"/>
      <c r="N30" s="65"/>
    </row>
    <row r="31" spans="1:10" ht="17.25" customHeight="1">
      <c r="A31" s="136">
        <v>807</v>
      </c>
      <c r="B31" s="146" t="str">
        <f>'Titulní list'!B120</f>
        <v>Odborní poradci</v>
      </c>
      <c r="C31" s="69"/>
      <c r="D31" s="68"/>
      <c r="E31" s="68"/>
      <c r="F31" s="68"/>
      <c r="G31" s="68"/>
      <c r="H31" s="68"/>
      <c r="I31" s="68"/>
      <c r="J31" s="70"/>
    </row>
    <row r="32" spans="1:10" ht="17.25" customHeight="1">
      <c r="A32" s="136"/>
      <c r="B32" s="146"/>
      <c r="C32" s="69"/>
      <c r="D32" s="68"/>
      <c r="E32" s="68"/>
      <c r="F32" s="68"/>
      <c r="G32" s="68"/>
      <c r="H32" s="68"/>
      <c r="I32" s="68"/>
      <c r="J32" s="70"/>
    </row>
    <row r="33" spans="1:14" ht="17.25" customHeight="1">
      <c r="A33" s="86"/>
      <c r="B33" s="72" t="s">
        <v>308</v>
      </c>
      <c r="C33" s="124">
        <f>SUM(J31:J32)</f>
        <v>0</v>
      </c>
      <c r="D33" s="124"/>
      <c r="E33" s="124"/>
      <c r="F33" s="124"/>
      <c r="G33" s="124"/>
      <c r="H33" s="124"/>
      <c r="I33" s="124"/>
      <c r="J33" s="124">
        <f>SUM(J31:J32)</f>
        <v>0</v>
      </c>
      <c r="K33" s="65"/>
      <c r="L33" s="65"/>
      <c r="M33" s="65"/>
      <c r="N33" s="65"/>
    </row>
    <row r="34" spans="1:14" ht="9" customHeight="1">
      <c r="A34" s="81"/>
      <c r="B34" s="65"/>
      <c r="C34" s="73"/>
      <c r="D34" s="65"/>
      <c r="E34" s="65"/>
      <c r="F34" s="65"/>
      <c r="G34" s="65"/>
      <c r="H34" s="65"/>
      <c r="I34" s="65"/>
      <c r="J34" s="75"/>
      <c r="K34" s="65"/>
      <c r="L34" s="65"/>
      <c r="M34" s="65"/>
      <c r="N34" s="65"/>
    </row>
    <row r="35" spans="1:10" ht="17.25" customHeight="1">
      <c r="A35" s="136">
        <v>808</v>
      </c>
      <c r="B35" s="147" t="str">
        <f>'Titulní list'!B121</f>
        <v>Ostatní režijní štáb</v>
      </c>
      <c r="C35" s="69"/>
      <c r="D35" s="68"/>
      <c r="E35" s="68"/>
      <c r="F35" s="68"/>
      <c r="G35" s="68"/>
      <c r="H35" s="68"/>
      <c r="I35" s="68"/>
      <c r="J35" s="70"/>
    </row>
    <row r="36" spans="1:10" ht="17.25" customHeight="1">
      <c r="A36" s="136"/>
      <c r="B36" s="147"/>
      <c r="C36" s="69"/>
      <c r="D36" s="68"/>
      <c r="E36" s="68"/>
      <c r="F36" s="68"/>
      <c r="G36" s="68"/>
      <c r="H36" s="68"/>
      <c r="I36" s="68"/>
      <c r="J36" s="70"/>
    </row>
    <row r="37" spans="1:14" ht="17.25" customHeight="1">
      <c r="A37" s="86"/>
      <c r="B37" s="72" t="s">
        <v>308</v>
      </c>
      <c r="C37" s="124">
        <f>SUM(J35:J36)</f>
        <v>0</v>
      </c>
      <c r="D37" s="124"/>
      <c r="E37" s="124"/>
      <c r="F37" s="124"/>
      <c r="G37" s="124"/>
      <c r="H37" s="124"/>
      <c r="I37" s="124"/>
      <c r="J37" s="124">
        <f>SUM(J35:J36)</f>
        <v>0</v>
      </c>
      <c r="K37" s="65"/>
      <c r="L37" s="65"/>
      <c r="M37" s="65"/>
      <c r="N37" s="65"/>
    </row>
    <row r="38" ht="17.25" customHeight="1"/>
    <row r="39" spans="1:10" s="97" customFormat="1" ht="22.5" customHeight="1">
      <c r="A39" s="140" t="s">
        <v>25</v>
      </c>
      <c r="B39" s="140"/>
      <c r="C39" s="141">
        <f>SUM(C37+C33+C29+C25+C21+C17+C13+C9)</f>
        <v>0</v>
      </c>
      <c r="D39" s="141"/>
      <c r="E39" s="141"/>
      <c r="F39" s="141"/>
      <c r="G39" s="141"/>
      <c r="H39" s="141"/>
      <c r="I39" s="141"/>
      <c r="J39" s="141"/>
    </row>
    <row r="40" ht="17.25" customHeight="1"/>
    <row r="41" spans="1:10" ht="17.25" customHeight="1">
      <c r="A41" s="136">
        <v>809</v>
      </c>
      <c r="B41" s="146" t="str">
        <f>'Titulní list'!B122</f>
        <v>Honoráře vyplácené v ČR podle § 42 odst. 4 písm. b)</v>
      </c>
      <c r="C41" s="69"/>
      <c r="D41" s="68"/>
      <c r="E41" s="68"/>
      <c r="F41" s="68"/>
      <c r="G41" s="68"/>
      <c r="H41" s="68"/>
      <c r="I41" s="88"/>
      <c r="J41" s="70"/>
    </row>
    <row r="42" spans="1:10" ht="17.25" customHeight="1">
      <c r="A42" s="136"/>
      <c r="B42" s="146"/>
      <c r="C42" s="69"/>
      <c r="D42" s="68"/>
      <c r="E42" s="68"/>
      <c r="F42" s="68"/>
      <c r="G42" s="68"/>
      <c r="H42" s="68"/>
      <c r="I42" s="88"/>
      <c r="J42" s="70"/>
    </row>
    <row r="43" spans="1:14" ht="17.25" customHeight="1">
      <c r="A43" s="86"/>
      <c r="B43" s="72" t="s">
        <v>308</v>
      </c>
      <c r="C43" s="124">
        <f>SUM(J41:J42)</f>
        <v>0</v>
      </c>
      <c r="D43" s="124"/>
      <c r="E43" s="124"/>
      <c r="F43" s="124"/>
      <c r="G43" s="124"/>
      <c r="H43" s="124"/>
      <c r="I43" s="124"/>
      <c r="J43" s="124">
        <f>SUM(J41:J42)</f>
        <v>0</v>
      </c>
      <c r="K43" s="65"/>
      <c r="L43" s="65"/>
      <c r="M43" s="65"/>
      <c r="N43" s="65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3611111111111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2020-02-27T09:06:16Z</dcterms:modified>
  <cp:category/>
  <cp:version/>
  <cp:contentType/>
  <cp:contentStatus/>
</cp:coreProperties>
</file>